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45" windowWidth="14715" windowHeight="4500" activeTab="0"/>
  </bookViews>
  <sheets>
    <sheet name="Okr.kolo" sheetId="1" r:id="rId1"/>
    <sheet name="hist.tab" sheetId="2" r:id="rId2"/>
    <sheet name="Olympiáda" sheetId="3" r:id="rId3"/>
    <sheet name="Jednotlivci" sheetId="4" r:id="rId4"/>
  </sheets>
  <externalReferences>
    <externalReference r:id="rId7"/>
    <externalReference r:id="rId8"/>
    <externalReference r:id="rId9"/>
    <externalReference r:id="rId10"/>
  </externalReferences>
  <definedNames>
    <definedName name="_luc1">'[2]Lučivná'!$R$25</definedName>
    <definedName name="_okr1">'Okr.kolo'!#REF!</definedName>
    <definedName name="_okr2">'Okr.kolo'!#REF!</definedName>
    <definedName name="bestk">'[1]Gerlachov'!$N$6</definedName>
    <definedName name="bestk1">'[1]Gerlachov'!$N$17</definedName>
    <definedName name="bestk2">'[1]Gerlachov'!$N$21</definedName>
    <definedName name="jedo">#REF!</definedName>
    <definedName name="jedo1">#REF!</definedName>
    <definedName name="luc">'[2]Lučivná'!$R$6</definedName>
    <definedName name="okr">'Okr.kolo'!#REF!</definedName>
    <definedName name="okres">'Jednotlivci'!#REF!</definedName>
    <definedName name="okres1">'Jednotlivci'!#REF!</definedName>
    <definedName name="sobota">'[3]Sp.Sobota'!$Q$6</definedName>
    <definedName name="sobota1">'[3]Sp.Sobota'!$Q$17</definedName>
    <definedName name="šuňml">'[4]Šuňava'!$Q$6</definedName>
    <definedName name="šuňml1">'[4]Šuňava'!$Q$29</definedName>
  </definedNames>
  <calcPr fullCalcOnLoad="1"/>
</workbook>
</file>

<file path=xl/sharedStrings.xml><?xml version="1.0" encoding="utf-8"?>
<sst xmlns="http://schemas.openxmlformats.org/spreadsheetml/2006/main" count="503" uniqueCount="253">
  <si>
    <t>KOLEKTÍV</t>
  </si>
  <si>
    <t>OK</t>
  </si>
  <si>
    <t>Halové</t>
  </si>
  <si>
    <t>H</t>
  </si>
  <si>
    <t>MSR</t>
  </si>
  <si>
    <t>P</t>
  </si>
  <si>
    <t>S</t>
  </si>
  <si>
    <t>B</t>
  </si>
  <si>
    <t>r</t>
  </si>
  <si>
    <t>KMH</t>
  </si>
  <si>
    <t>O</t>
  </si>
  <si>
    <t>p</t>
  </si>
  <si>
    <t>a</t>
  </si>
  <si>
    <t>G</t>
  </si>
  <si>
    <t>R</t>
  </si>
  <si>
    <t>MLADÝCH</t>
  </si>
  <si>
    <t>.</t>
  </si>
  <si>
    <t>t</t>
  </si>
  <si>
    <t>e</t>
  </si>
  <si>
    <t>L</t>
  </si>
  <si>
    <t>n</t>
  </si>
  <si>
    <t>A</t>
  </si>
  <si>
    <t>i</t>
  </si>
  <si>
    <t>Š</t>
  </si>
  <si>
    <t>u</t>
  </si>
  <si>
    <t>o</t>
  </si>
  <si>
    <t>D</t>
  </si>
  <si>
    <t>y</t>
  </si>
  <si>
    <t>z</t>
  </si>
  <si>
    <t>l</t>
  </si>
  <si>
    <t>č</t>
  </si>
  <si>
    <t>v</t>
  </si>
  <si>
    <t>I</t>
  </si>
  <si>
    <t>s</t>
  </si>
  <si>
    <t>ň</t>
  </si>
  <si>
    <t>b</t>
  </si>
  <si>
    <t>Y</t>
  </si>
  <si>
    <t>E</t>
  </si>
  <si>
    <t>HASIČOV</t>
  </si>
  <si>
    <t>ch</t>
  </si>
  <si>
    <t>c</t>
  </si>
  <si>
    <t>é</t>
  </si>
  <si>
    <t>á</t>
  </si>
  <si>
    <t>chlapci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</si>
  <si>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</si>
  <si>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</si>
  <si>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</si>
  <si>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</si>
  <si>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</si>
  <si>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</si>
  <si>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</si>
  <si>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</si>
  <si>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</si>
  <si>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</si>
  <si>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</si>
  <si>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</si>
  <si>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DHZ Batizovce</t>
  </si>
  <si>
    <t>13.</t>
  </si>
  <si>
    <t>14.</t>
  </si>
  <si>
    <t>15.</t>
  </si>
  <si>
    <t>16.</t>
  </si>
  <si>
    <t>dievčatá</t>
  </si>
  <si>
    <t>DHZ Šuňava</t>
  </si>
  <si>
    <t>Súťaž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</si>
  <si>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</si>
  <si>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</si>
  <si>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</si>
  <si>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</si>
  <si>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</si>
  <si>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</si>
  <si>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</si>
  <si>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</si>
  <si>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</si>
  <si>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Vysvetlivky:</t>
  </si>
  <si>
    <t>Za správnosť zodpovedá:</t>
  </si>
  <si>
    <t>Ondrej Klimo, Dušan Brutovský</t>
  </si>
  <si>
    <t>sčítací komisári</t>
  </si>
  <si>
    <t>Pora</t>
  </si>
  <si>
    <t>Št.</t>
  </si>
  <si>
    <t>Kolektív MH-chlapci</t>
  </si>
  <si>
    <t>Kronika</t>
  </si>
  <si>
    <t>súčet</t>
  </si>
  <si>
    <t xml:space="preserve"> - body</t>
  </si>
  <si>
    <t>v. čas</t>
  </si>
  <si>
    <t>rozdiel</t>
  </si>
  <si>
    <t>die.</t>
  </si>
  <si>
    <t>číslo</t>
  </si>
  <si>
    <t>čas</t>
  </si>
  <si>
    <t>tr.b.</t>
  </si>
  <si>
    <t>tr.body</t>
  </si>
  <si>
    <t>časov</t>
  </si>
  <si>
    <t>za vek</t>
  </si>
  <si>
    <t>spolu</t>
  </si>
  <si>
    <t>body</t>
  </si>
  <si>
    <t>DHZ Gerlachov</t>
  </si>
  <si>
    <t>Kolektív MH-dievčatá</t>
  </si>
  <si>
    <t>DHZ ZŠ Šuňava</t>
  </si>
  <si>
    <t>PREHĽAD VÍŤAZOV</t>
  </si>
  <si>
    <t>Rok</t>
  </si>
  <si>
    <t>Roč</t>
  </si>
  <si>
    <t>KMH - kat.chlapci</t>
  </si>
  <si>
    <t xml:space="preserve">počet </t>
  </si>
  <si>
    <t>KMH - kat.dievčatá</t>
  </si>
  <si>
    <t>Spolu</t>
  </si>
  <si>
    <t>ník</t>
  </si>
  <si>
    <t>druž.</t>
  </si>
  <si>
    <t>Gerlachov</t>
  </si>
  <si>
    <t>Spišské Bystré</t>
  </si>
  <si>
    <t>OKRESNÉ KOLO HRY PLAMEŇ</t>
  </si>
  <si>
    <t>29.</t>
  </si>
  <si>
    <t>Šuňava</t>
  </si>
  <si>
    <t>30.</t>
  </si>
  <si>
    <t>31.</t>
  </si>
  <si>
    <t>32.</t>
  </si>
  <si>
    <t>33.</t>
  </si>
  <si>
    <t>34.</t>
  </si>
  <si>
    <t>35.</t>
  </si>
  <si>
    <t>Lučivná</t>
  </si>
  <si>
    <t>36.</t>
  </si>
  <si>
    <t>Kolektív MH - 5 členné</t>
  </si>
  <si>
    <t>37.</t>
  </si>
  <si>
    <t>?</t>
  </si>
  <si>
    <t>DHZ Lučivná</t>
  </si>
  <si>
    <t>Štafeta na 400 m</t>
  </si>
  <si>
    <t>Požiarny útok CTIF</t>
  </si>
  <si>
    <t>DHZ Liptovská Teplička</t>
  </si>
  <si>
    <t>38.</t>
  </si>
  <si>
    <t>* Pri rovnosti bodov rozhoduje lepšie umiestnenie v okresnom kole hry Plameň</t>
  </si>
  <si>
    <t>POMH</t>
  </si>
  <si>
    <t>Sponzori POMH:</t>
  </si>
  <si>
    <t>Štafeta na 200 m</t>
  </si>
  <si>
    <t xml:space="preserve">                                               Za správnosť zodpovedá:    Ondrej Klimo, Dušan Brutovský</t>
  </si>
  <si>
    <t xml:space="preserve">      sčítací komisári POMH</t>
  </si>
  <si>
    <t>39.</t>
  </si>
  <si>
    <t>Por.</t>
  </si>
  <si>
    <t>Meno a priezvisko</t>
  </si>
  <si>
    <t>Vek</t>
  </si>
  <si>
    <t>DHZ/ZŠ</t>
  </si>
  <si>
    <t>BV</t>
  </si>
  <si>
    <t>Výsl.čas</t>
  </si>
  <si>
    <t>CHLAPCI</t>
  </si>
  <si>
    <t>DIEVČATÁ</t>
  </si>
  <si>
    <t xml:space="preserve"> </t>
  </si>
  <si>
    <t>Ondrej KLIMO, Dušan BRUTOVSKÝ - sčítací komisári</t>
  </si>
  <si>
    <t>Výsledková listina okresného preboru hry Plameň - jednotlivci</t>
  </si>
  <si>
    <t>40.</t>
  </si>
  <si>
    <t>25.5.</t>
  </si>
  <si>
    <t>DHZ Tatranská Lomnica</t>
  </si>
  <si>
    <t>Čísla vyznačené tmavo sa odrátavajú - sú to body za tri najhoršie umiestnenia, príp.neúčasť v troch súťažiach - 0 bodov</t>
  </si>
  <si>
    <t xml:space="preserve"> FLORIAN, s.r.o., MARTIN - POŽIARNA OCHRANA   -  www.florian.sk</t>
  </si>
  <si>
    <t>Poľnohospodárske družstvo - Batizovce</t>
  </si>
  <si>
    <t>PODTATRANSKÁ OLYMPIÁDA  MLADÝCH HASIČOV  - rok 2013 - 13.ročník</t>
  </si>
  <si>
    <t>13.4.</t>
  </si>
  <si>
    <t>28.4.</t>
  </si>
  <si>
    <t>5.5.</t>
  </si>
  <si>
    <t>15.6.</t>
  </si>
  <si>
    <t>23.6.</t>
  </si>
  <si>
    <t>31.8.</t>
  </si>
  <si>
    <t>7.9.</t>
  </si>
  <si>
    <t>22.9.</t>
  </si>
  <si>
    <t>2.6.</t>
  </si>
  <si>
    <t>T</t>
  </si>
  <si>
    <t>k</t>
  </si>
  <si>
    <t>DHZ Šuňava I.</t>
  </si>
  <si>
    <t>DHZ Spišská Teplica</t>
  </si>
  <si>
    <t xml:space="preserve">DHZ Štrba </t>
  </si>
  <si>
    <t>DHZ Šuňava II.</t>
  </si>
  <si>
    <t>DHZ Kravany I.</t>
  </si>
  <si>
    <t>DHZ Poprad  ZŠ Veľká</t>
  </si>
  <si>
    <t xml:space="preserve">DHZ Spišské Bystré </t>
  </si>
  <si>
    <t>DHZ Vikartovce I.</t>
  </si>
  <si>
    <t>DHZ Spišské Bystré I.</t>
  </si>
  <si>
    <t>DHZ Vikartovce II.</t>
  </si>
  <si>
    <t>X</t>
  </si>
  <si>
    <t>XI.</t>
  </si>
  <si>
    <t>Cukrová vata &amp; netradičné cukrovinky - vatacukr@seznam.cz</t>
  </si>
  <si>
    <t>41.</t>
  </si>
  <si>
    <t>PODTATRANSKÁ OLYMPIÁDA MLADÝCH HASIČOV - 13.ročník - rok 2013 - súťaž č.5</t>
  </si>
  <si>
    <t>Okresné kolo hry PLAMEŇ  konané  v Liptovskej Tepličke 2.6.2013 - 41. ročník</t>
  </si>
  <si>
    <t>Liptovská Teplička - 2.6.2013</t>
  </si>
  <si>
    <t>DHZ Spišské Bystré</t>
  </si>
  <si>
    <t>DHZ Vikartovce</t>
  </si>
  <si>
    <t>DHZ Kravany</t>
  </si>
  <si>
    <t>DHZ ZŠ Šuńava</t>
  </si>
  <si>
    <t>DHZ ZŠ Spišská Teplica</t>
  </si>
  <si>
    <t>DHZ Šuňava (CH)</t>
  </si>
  <si>
    <t>DHZ Batizovce (CH)</t>
  </si>
  <si>
    <t>DHZ Spišské Bystré (CH)</t>
  </si>
  <si>
    <t>DHZ Nová Lesná (CH)</t>
  </si>
  <si>
    <t>DHZ ZŠ Šuňava (D)</t>
  </si>
  <si>
    <t>DHZ ZŠ Tatranská Lomnica (CH)</t>
  </si>
  <si>
    <t>DHZ Vikartovce (D)</t>
  </si>
  <si>
    <t>DHZ Liptovská Teplička (CH)</t>
  </si>
  <si>
    <t>DHZ Lučivná (D)</t>
  </si>
  <si>
    <t>DHZ Poprad ZŠ Veľká (CH)</t>
  </si>
  <si>
    <t>DHZ Štrba (CH)</t>
  </si>
  <si>
    <t>DHZ Lučivná (CH)</t>
  </si>
  <si>
    <t>Iveta Fendeková</t>
  </si>
  <si>
    <t>Tatiana Hanulová</t>
  </si>
  <si>
    <t>Zuzana Legátová</t>
  </si>
  <si>
    <t>Karolína Neupaverová</t>
  </si>
  <si>
    <t>DHZ ZŠ Spišská Sobota</t>
  </si>
  <si>
    <t>Sandra Alexyová</t>
  </si>
  <si>
    <t>Daniel Faix</t>
  </si>
  <si>
    <t>Adam Faix</t>
  </si>
  <si>
    <t>Benjamin Spišák</t>
  </si>
  <si>
    <t>Adriana Lavková</t>
  </si>
  <si>
    <t>Emília Matonoková</t>
  </si>
  <si>
    <t>Adriana Orolínová</t>
  </si>
  <si>
    <t>Nikola Zajacová</t>
  </si>
  <si>
    <t>Adriana Feriancová</t>
  </si>
  <si>
    <t>Marek Švajka</t>
  </si>
  <si>
    <t>NP</t>
  </si>
  <si>
    <t>Martina Tomajková</t>
  </si>
  <si>
    <t>Lýdia Ferienčíková</t>
  </si>
  <si>
    <t>Mária Barillová</t>
  </si>
  <si>
    <t>Erik Ferienčík</t>
  </si>
  <si>
    <t>Patrik Škirta</t>
  </si>
  <si>
    <t>Filip Steiner</t>
  </si>
  <si>
    <t>Róbert Gábrik</t>
  </si>
  <si>
    <t>Štefan Budzák</t>
  </si>
  <si>
    <t>DHZ ZŠ Tatranská Lomnica</t>
  </si>
  <si>
    <t>Jakub Ambróz</t>
  </si>
  <si>
    <t>Matúš Kondula</t>
  </si>
  <si>
    <t>Ján Pastrnák</t>
  </si>
  <si>
    <t>Andrej Ceklár</t>
  </si>
  <si>
    <t>DHZ Štrba</t>
  </si>
  <si>
    <t>Jozef Brtaň</t>
  </si>
  <si>
    <t>DHZ Nová Lesná</t>
  </si>
  <si>
    <t>DHZ ZŠ Šuňava I.</t>
  </si>
  <si>
    <t>DHZ ZŠ Šuňava II.</t>
  </si>
  <si>
    <t>DHZ  Šuňava</t>
  </si>
  <si>
    <t>Dominik Steiner</t>
  </si>
  <si>
    <t>Dávid Steiner</t>
  </si>
  <si>
    <t>DHZ ZŠ Spišská Sobota (D)</t>
  </si>
  <si>
    <t>Výsledky a foto : www.dpopoprad.717.cz, www.hasici.sk, www.podtatranskahl.sk</t>
  </si>
  <si>
    <t>5- členné</t>
  </si>
  <si>
    <t>DHZ ZŠ Gerlachov (CH)</t>
  </si>
  <si>
    <t>DHZ Gerlachov (CH)</t>
  </si>
  <si>
    <t>DHZ ZŠ Švábovce (D)</t>
  </si>
  <si>
    <t>s číslami 2 až 5, od roku 2013 s číslami 6 až 9.</t>
  </si>
  <si>
    <t>Poznámka:</t>
  </si>
  <si>
    <t xml:space="preserve">     5 - členné kolektívy mladých hasičov súťažia od roku 2006, disciplíny sú prispôsobené - Štafeta na 200 m (5x40) s prekážkami, útok CTIF plnia súťažiaci</t>
  </si>
  <si>
    <t>Miesto</t>
  </si>
  <si>
    <t>konania</t>
  </si>
  <si>
    <t>Spišská Teplica</t>
  </si>
  <si>
    <t>Svit</t>
  </si>
  <si>
    <t>Štrba</t>
  </si>
  <si>
    <t>Batizovce</t>
  </si>
  <si>
    <t>Spišská Sobota</t>
  </si>
  <si>
    <t>Poprad</t>
  </si>
  <si>
    <t>Vikartovce</t>
  </si>
  <si>
    <t>Liptovská Teplička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</si>
</sst>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\+\ 0.00"/>
    <numFmt numFmtId="182" formatCode="\ 0.00"/>
    <numFmt numFmtId="183" formatCode="\+\ 0.0"/>
    <numFmt numFmtId="184" formatCode="\ 0.0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0"/>
      <color indexed="10"/>
      <name val="Arial CE"/>
      <family val="2"/>
    </font>
    <font>
      <b/>
      <sz val="10"/>
      <color indexed="60"/>
      <name val="Arial CE"/>
      <family val="2"/>
    </font>
    <font>
      <b/>
      <sz val="10"/>
      <color indexed="53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12"/>
      <color indexed="57"/>
      <name val="Arial CE"/>
      <family val="2"/>
    </font>
    <font>
      <sz val="10"/>
      <color indexed="57"/>
      <name val="Arial CE"/>
      <family val="2"/>
    </font>
    <font>
      <sz val="8"/>
      <name val="Arial CE"/>
      <family val="0"/>
    </font>
    <font>
      <sz val="12"/>
      <color indexed="12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 CE"/>
      <family val="0"/>
    </font>
    <font>
      <u val="single"/>
      <sz val="7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0" fontId="9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180" fontId="0" fillId="0" borderId="18" xfId="0" applyNumberFormat="1" applyBorder="1" applyAlignment="1">
      <alignment horizontal="center"/>
    </xf>
    <xf numFmtId="14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10" fillId="0" borderId="46" xfId="0" applyFont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49" fontId="5" fillId="34" borderId="47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4" borderId="48" xfId="0" applyNumberFormat="1" applyFont="1" applyFill="1" applyBorder="1" applyAlignment="1">
      <alignment horizontal="center"/>
    </xf>
    <xf numFmtId="49" fontId="3" fillId="34" borderId="37" xfId="0" applyNumberFormat="1" applyFont="1" applyFill="1" applyBorder="1" applyAlignment="1">
      <alignment horizontal="center"/>
    </xf>
    <xf numFmtId="49" fontId="5" fillId="34" borderId="49" xfId="0" applyNumberFormat="1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49" fontId="5" fillId="34" borderId="51" xfId="0" applyNumberFormat="1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11" fillId="34" borderId="51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3" fillId="34" borderId="25" xfId="0" applyFont="1" applyFill="1" applyBorder="1" applyAlignment="1">
      <alignment/>
    </xf>
    <xf numFmtId="184" fontId="10" fillId="0" borderId="17" xfId="0" applyNumberFormat="1" applyFont="1" applyBorder="1" applyAlignment="1">
      <alignment horizontal="center"/>
    </xf>
    <xf numFmtId="184" fontId="10" fillId="0" borderId="21" xfId="0" applyNumberFormat="1" applyFont="1" applyBorder="1" applyAlignment="1">
      <alignment horizontal="center"/>
    </xf>
    <xf numFmtId="184" fontId="10" fillId="0" borderId="31" xfId="0" applyNumberFormat="1" applyFont="1" applyBorder="1" applyAlignment="1">
      <alignment horizontal="center"/>
    </xf>
    <xf numFmtId="184" fontId="10" fillId="0" borderId="16" xfId="0" applyNumberFormat="1" applyFont="1" applyBorder="1" applyAlignment="1">
      <alignment horizontal="center"/>
    </xf>
    <xf numFmtId="184" fontId="10" fillId="0" borderId="23" xfId="0" applyNumberFormat="1" applyFont="1" applyBorder="1" applyAlignment="1">
      <alignment horizontal="center"/>
    </xf>
    <xf numFmtId="184" fontId="10" fillId="0" borderId="38" xfId="0" applyNumberFormat="1" applyFont="1" applyBorder="1" applyAlignment="1">
      <alignment horizontal="center"/>
    </xf>
    <xf numFmtId="180" fontId="10" fillId="0" borderId="17" xfId="0" applyNumberFormat="1" applyFont="1" applyBorder="1" applyAlignment="1">
      <alignment horizontal="center"/>
    </xf>
    <xf numFmtId="180" fontId="10" fillId="0" borderId="21" xfId="0" applyNumberFormat="1" applyFont="1" applyBorder="1" applyAlignment="1">
      <alignment horizontal="center"/>
    </xf>
    <xf numFmtId="183" fontId="16" fillId="0" borderId="40" xfId="0" applyNumberFormat="1" applyFont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2" fillId="34" borderId="51" xfId="0" applyFont="1" applyFill="1" applyBorder="1" applyAlignment="1">
      <alignment horizontal="center"/>
    </xf>
    <xf numFmtId="184" fontId="10" fillId="0" borderId="20" xfId="0" applyNumberFormat="1" applyFont="1" applyBorder="1" applyAlignment="1">
      <alignment horizontal="center"/>
    </xf>
    <xf numFmtId="180" fontId="10" fillId="0" borderId="20" xfId="0" applyNumberFormat="1" applyFont="1" applyBorder="1" applyAlignment="1">
      <alignment horizontal="center"/>
    </xf>
    <xf numFmtId="184" fontId="10" fillId="0" borderId="4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5" fillId="34" borderId="13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11" fillId="0" borderId="59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11" fillId="34" borderId="41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34" borderId="39" xfId="0" applyNumberFormat="1" applyFont="1" applyFill="1" applyBorder="1" applyAlignment="1">
      <alignment horizontal="center"/>
    </xf>
    <xf numFmtId="0" fontId="11" fillId="33" borderId="64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65" xfId="0" applyBorder="1" applyAlignment="1">
      <alignment/>
    </xf>
    <xf numFmtId="182" fontId="0" fillId="0" borderId="37" xfId="0" applyNumberFormat="1" applyBorder="1" applyAlignment="1">
      <alignment horizontal="center"/>
    </xf>
    <xf numFmtId="0" fontId="6" fillId="0" borderId="66" xfId="0" applyFont="1" applyBorder="1" applyAlignment="1">
      <alignment horizontal="center"/>
    </xf>
    <xf numFmtId="181" fontId="17" fillId="0" borderId="37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67" xfId="0" applyBorder="1" applyAlignment="1">
      <alignment/>
    </xf>
    <xf numFmtId="182" fontId="0" fillId="0" borderId="51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81" fontId="17" fillId="0" borderId="51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182" fontId="0" fillId="0" borderId="41" xfId="0" applyNumberFormat="1" applyBorder="1" applyAlignment="1">
      <alignment horizontal="center"/>
    </xf>
    <xf numFmtId="181" fontId="17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0" fillId="0" borderId="68" xfId="0" applyBorder="1" applyAlignment="1">
      <alignment/>
    </xf>
    <xf numFmtId="0" fontId="6" fillId="0" borderId="69" xfId="0" applyFont="1" applyBorder="1" applyAlignment="1">
      <alignment horizontal="center"/>
    </xf>
    <xf numFmtId="0" fontId="2" fillId="34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left"/>
    </xf>
    <xf numFmtId="184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84" fontId="10" fillId="0" borderId="48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184" fontId="10" fillId="0" borderId="13" xfId="0" applyNumberFormat="1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184" fontId="10" fillId="0" borderId="70" xfId="0" applyNumberFormat="1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183" fontId="16" fillId="0" borderId="70" xfId="0" applyNumberFormat="1" applyFon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3" fillId="34" borderId="11" xfId="0" applyNumberFormat="1" applyFont="1" applyFill="1" applyBorder="1" applyAlignment="1">
      <alignment horizontal="center"/>
    </xf>
    <xf numFmtId="49" fontId="5" fillId="0" borderId="57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4" borderId="73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16" fontId="5" fillId="34" borderId="74" xfId="0" applyNumberFormat="1" applyFont="1" applyFill="1" applyBorder="1" applyAlignment="1">
      <alignment horizontal="center"/>
    </xf>
    <xf numFmtId="0" fontId="11" fillId="0" borderId="75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34" borderId="70" xfId="0" applyFont="1" applyFill="1" applyBorder="1" applyAlignment="1">
      <alignment horizontal="center"/>
    </xf>
    <xf numFmtId="0" fontId="19" fillId="0" borderId="7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4" borderId="7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9" fillId="0" borderId="46" xfId="0" applyFont="1" applyFill="1" applyBorder="1" applyAlignment="1">
      <alignment/>
    </xf>
    <xf numFmtId="0" fontId="3" fillId="34" borderId="46" xfId="0" applyFont="1" applyFill="1" applyBorder="1" applyAlignment="1">
      <alignment horizontal="center"/>
    </xf>
    <xf numFmtId="0" fontId="3" fillId="34" borderId="74" xfId="0" applyFont="1" applyFill="1" applyBorder="1" applyAlignment="1">
      <alignment horizontal="center"/>
    </xf>
    <xf numFmtId="0" fontId="19" fillId="0" borderId="73" xfId="0" applyFont="1" applyFill="1" applyBorder="1" applyAlignment="1">
      <alignment/>
    </xf>
    <xf numFmtId="0" fontId="3" fillId="34" borderId="7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19" fillId="0" borderId="27" xfId="0" applyFont="1" applyFill="1" applyBorder="1" applyAlignment="1">
      <alignment/>
    </xf>
    <xf numFmtId="0" fontId="3" fillId="0" borderId="7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19" fillId="0" borderId="70" xfId="0" applyFont="1" applyFill="1" applyBorder="1" applyAlignment="1">
      <alignment/>
    </xf>
    <xf numFmtId="0" fontId="19" fillId="0" borderId="39" xfId="0" applyFont="1" applyFill="1" applyBorder="1" applyAlignment="1">
      <alignment/>
    </xf>
    <xf numFmtId="0" fontId="3" fillId="0" borderId="46" xfId="0" applyFont="1" applyFill="1" applyBorder="1" applyAlignment="1">
      <alignment horizontal="center"/>
    </xf>
    <xf numFmtId="0" fontId="19" fillId="0" borderId="41" xfId="0" applyFont="1" applyFill="1" applyBorder="1" applyAlignment="1">
      <alignment/>
    </xf>
    <xf numFmtId="0" fontId="3" fillId="0" borderId="5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184" fontId="2" fillId="0" borderId="71" xfId="0" applyNumberFormat="1" applyFont="1" applyBorder="1" applyAlignment="1">
      <alignment horizontal="center"/>
    </xf>
    <xf numFmtId="184" fontId="2" fillId="0" borderId="77" xfId="0" applyNumberFormat="1" applyFont="1" applyBorder="1" applyAlignment="1">
      <alignment horizontal="center"/>
    </xf>
    <xf numFmtId="0" fontId="2" fillId="34" borderId="74" xfId="0" applyFont="1" applyFill="1" applyBorder="1" applyAlignment="1">
      <alignment horizontal="center"/>
    </xf>
    <xf numFmtId="183" fontId="16" fillId="0" borderId="39" xfId="0" applyNumberFormat="1" applyFont="1" applyBorder="1" applyAlignment="1">
      <alignment horizontal="center"/>
    </xf>
    <xf numFmtId="0" fontId="2" fillId="34" borderId="73" xfId="0" applyFont="1" applyFill="1" applyBorder="1" applyAlignment="1">
      <alignment horizontal="center"/>
    </xf>
    <xf numFmtId="0" fontId="2" fillId="34" borderId="78" xfId="0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58" xfId="0" applyFont="1" applyBorder="1" applyAlignment="1">
      <alignment horizontal="left"/>
    </xf>
    <xf numFmtId="182" fontId="0" fillId="0" borderId="65" xfId="0" applyNumberFormat="1" applyBorder="1" applyAlignment="1">
      <alignment horizontal="center"/>
    </xf>
    <xf numFmtId="182" fontId="0" fillId="0" borderId="67" xfId="0" applyNumberFormat="1" applyBorder="1" applyAlignment="1">
      <alignment horizontal="center"/>
    </xf>
    <xf numFmtId="182" fontId="0" fillId="0" borderId="68" xfId="0" applyNumberFormat="1" applyBorder="1" applyAlignment="1">
      <alignment horizontal="center"/>
    </xf>
    <xf numFmtId="184" fontId="10" fillId="0" borderId="54" xfId="0" applyNumberFormat="1" applyFont="1" applyBorder="1" applyAlignment="1">
      <alignment horizontal="center"/>
    </xf>
    <xf numFmtId="184" fontId="10" fillId="0" borderId="51" xfId="0" applyNumberFormat="1" applyFont="1" applyBorder="1" applyAlignment="1">
      <alignment horizontal="center"/>
    </xf>
    <xf numFmtId="183" fontId="16" fillId="0" borderId="52" xfId="0" applyNumberFormat="1" applyFont="1" applyBorder="1" applyAlignment="1">
      <alignment horizontal="center"/>
    </xf>
    <xf numFmtId="0" fontId="2" fillId="0" borderId="79" xfId="0" applyFont="1" applyBorder="1" applyAlignment="1">
      <alignment horizontal="left"/>
    </xf>
    <xf numFmtId="184" fontId="10" fillId="0" borderId="43" xfId="0" applyNumberFormat="1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184" fontId="10" fillId="0" borderId="41" xfId="0" applyNumberFormat="1" applyFont="1" applyBorder="1" applyAlignment="1">
      <alignment horizontal="center"/>
    </xf>
    <xf numFmtId="184" fontId="2" fillId="0" borderId="68" xfId="0" applyNumberFormat="1" applyFont="1" applyBorder="1" applyAlignment="1">
      <alignment horizontal="center"/>
    </xf>
    <xf numFmtId="0" fontId="2" fillId="0" borderId="70" xfId="0" applyFont="1" applyBorder="1" applyAlignment="1">
      <alignment horizontal="left"/>
    </xf>
    <xf numFmtId="0" fontId="10" fillId="0" borderId="7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" fillId="34" borderId="72" xfId="0" applyFont="1" applyFill="1" applyBorder="1" applyAlignment="1">
      <alignment horizontal="center"/>
    </xf>
    <xf numFmtId="0" fontId="3" fillId="34" borderId="38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0" fontId="3" fillId="34" borderId="80" xfId="0" applyFont="1" applyFill="1" applyBorder="1" applyAlignment="1">
      <alignment horizontal="center"/>
    </xf>
    <xf numFmtId="0" fontId="3" fillId="34" borderId="26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4" borderId="70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71" xfId="0" applyFont="1" applyFill="1" applyBorder="1" applyAlignment="1">
      <alignment horizontal="center"/>
    </xf>
    <xf numFmtId="0" fontId="2" fillId="34" borderId="79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34" borderId="8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34" borderId="81" xfId="0" applyFont="1" applyFill="1" applyBorder="1" applyAlignment="1">
      <alignment horizontal="center"/>
    </xf>
    <xf numFmtId="0" fontId="3" fillId="34" borderId="82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69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5" borderId="81" xfId="0" applyFont="1" applyFill="1" applyBorder="1" applyAlignment="1">
      <alignment horizontal="center"/>
    </xf>
    <xf numFmtId="0" fontId="3" fillId="35" borderId="82" xfId="0" applyFont="1" applyFill="1" applyBorder="1" applyAlignment="1">
      <alignment horizontal="center"/>
    </xf>
    <xf numFmtId="0" fontId="3" fillId="35" borderId="66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68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7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381000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1</xdr:col>
      <xdr:colOff>542925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1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erlach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Lu&#269;ivn&#2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pi&#353;sk&#225;%20Sobo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52;u&#328;a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lachov"/>
      <sheetName val="hist.tab"/>
      <sheetName val="Liga MH"/>
      <sheetName val="jednotlivci"/>
    </sheetNames>
    <sheetDataSet>
      <sheetData sheetId="0">
        <row r="6">
          <cell r="N6" t="str">
            <v>Výsledný</v>
          </cell>
        </row>
        <row r="21">
          <cell r="N21">
            <v>408.30000000000007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učivná"/>
      <sheetName val="hist.tab"/>
      <sheetName val="Olympiáda"/>
      <sheetName val="Hárok1"/>
    </sheetNames>
    <sheetDataSet>
      <sheetData sheetId="0">
        <row r="6">
          <cell r="R6">
            <v>182.60000000000002</v>
          </cell>
        </row>
        <row r="25">
          <cell r="R25">
            <v>219.89999999999998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.Sobota"/>
      <sheetName val="Olympiáda"/>
      <sheetName val="hist.tab"/>
      <sheetName val="Hárok1"/>
    </sheetNames>
    <sheetDataSet>
      <sheetData sheetId="0">
        <row r="6">
          <cell r="Q6">
            <v>86.2</v>
          </cell>
        </row>
        <row r="17">
          <cell r="Q17">
            <v>81.4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Šuňava"/>
      <sheetName val="hist.tab"/>
      <sheetName val="Olympiáda"/>
      <sheetName val="Hárok1"/>
    </sheetNames>
    <sheetDataSet>
      <sheetData sheetId="0">
        <row r="6">
          <cell r="Q6">
            <v>100.46000000000001</v>
          </cell>
        </row>
        <row r="29">
          <cell r="Q29">
            <v>107.91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3"/>
  <sheetViews>
    <sheetView showGridLines="0" tabSelected="1" zoomScale="70" zoomScaleNormal="70" zoomScalePageLayoutView="0" workbookViewId="0" topLeftCell="A10">
      <selection activeCell="A3" sqref="A3:O3"/>
    </sheetView>
  </sheetViews>
  <sheetFormatPr defaultColWidth="9.00390625" defaultRowHeight="12.75"/>
  <cols>
    <col min="1" max="1" width="5.875" style="0" customWidth="1"/>
    <col min="2" max="2" width="6.625" style="4" customWidth="1"/>
    <col min="3" max="3" width="36.875" style="3" customWidth="1"/>
    <col min="4" max="4" width="8.375" style="3" customWidth="1"/>
    <col min="5" max="5" width="5.875" style="3" customWidth="1"/>
    <col min="6" max="6" width="8.625" style="3" customWidth="1"/>
    <col min="7" max="7" width="7.875" style="3" customWidth="1"/>
    <col min="8" max="8" width="6.00390625" style="3" customWidth="1"/>
    <col min="9" max="9" width="8.25390625" style="3" customWidth="1"/>
    <col min="10" max="10" width="10.75390625" style="3" customWidth="1"/>
    <col min="11" max="11" width="8.375" style="3" customWidth="1"/>
    <col min="12" max="13" width="9.125" style="3" customWidth="1"/>
    <col min="14" max="14" width="9.625" style="3" customWidth="1"/>
    <col min="15" max="15" width="8.00390625" style="3" customWidth="1"/>
  </cols>
  <sheetData>
    <row r="3" spans="1:15" ht="15.75">
      <c r="A3" s="264" t="s">
        <v>177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5" customHeight="1" thickBot="1">
      <c r="A4" s="266" t="s">
        <v>178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s="2" customFormat="1" ht="15.75">
      <c r="A5" s="60" t="s">
        <v>77</v>
      </c>
      <c r="B5" s="60" t="s">
        <v>78</v>
      </c>
      <c r="C5" s="255" t="s">
        <v>79</v>
      </c>
      <c r="D5" s="257" t="s">
        <v>123</v>
      </c>
      <c r="E5" s="258"/>
      <c r="F5" s="259"/>
      <c r="G5" s="260" t="s">
        <v>124</v>
      </c>
      <c r="H5" s="261"/>
      <c r="I5" s="262"/>
      <c r="J5" s="74" t="s">
        <v>80</v>
      </c>
      <c r="K5" s="60" t="s">
        <v>81</v>
      </c>
      <c r="L5" s="60" t="s">
        <v>82</v>
      </c>
      <c r="M5" s="60" t="s">
        <v>83</v>
      </c>
      <c r="N5" s="60" t="s">
        <v>84</v>
      </c>
      <c r="O5" s="60" t="s">
        <v>128</v>
      </c>
    </row>
    <row r="6" spans="1:15" s="2" customFormat="1" ht="16.5" thickBot="1">
      <c r="A6" s="72" t="s">
        <v>85</v>
      </c>
      <c r="B6" s="72" t="s">
        <v>86</v>
      </c>
      <c r="C6" s="256"/>
      <c r="D6" s="78" t="s">
        <v>87</v>
      </c>
      <c r="E6" s="75" t="s">
        <v>88</v>
      </c>
      <c r="F6" s="76" t="s">
        <v>83</v>
      </c>
      <c r="G6" s="78" t="s">
        <v>87</v>
      </c>
      <c r="H6" s="75" t="s">
        <v>88</v>
      </c>
      <c r="I6" s="79" t="s">
        <v>83</v>
      </c>
      <c r="J6" s="77" t="s">
        <v>89</v>
      </c>
      <c r="K6" s="72" t="s">
        <v>90</v>
      </c>
      <c r="L6" s="72" t="s">
        <v>91</v>
      </c>
      <c r="M6" s="72" t="s">
        <v>92</v>
      </c>
      <c r="N6" s="122"/>
      <c r="O6" s="72" t="s">
        <v>93</v>
      </c>
    </row>
    <row r="7" spans="1:15" ht="15.75">
      <c r="A7" s="165" t="s">
        <v>44</v>
      </c>
      <c r="B7" s="165">
        <v>1</v>
      </c>
      <c r="C7" s="166" t="s">
        <v>62</v>
      </c>
      <c r="D7" s="167">
        <v>89.1</v>
      </c>
      <c r="E7" s="168">
        <v>10</v>
      </c>
      <c r="F7" s="169">
        <f>D7+E7</f>
        <v>99.1</v>
      </c>
      <c r="G7" s="170">
        <v>43.9</v>
      </c>
      <c r="H7" s="168">
        <v>10</v>
      </c>
      <c r="I7" s="171">
        <f>G7+H7</f>
        <v>53.9</v>
      </c>
      <c r="J7" s="172">
        <v>0</v>
      </c>
      <c r="K7" s="173">
        <f>F7+I7+J7</f>
        <v>153</v>
      </c>
      <c r="L7" s="174">
        <v>-12</v>
      </c>
      <c r="M7" s="219">
        <f>K7+L7</f>
        <v>141</v>
      </c>
      <c r="N7" s="175">
        <f>M7-$M$7</f>
        <v>0</v>
      </c>
      <c r="O7" s="165">
        <v>15</v>
      </c>
    </row>
    <row r="8" spans="1:15" ht="15.75">
      <c r="A8" s="62" t="s">
        <v>45</v>
      </c>
      <c r="B8" s="62">
        <v>10</v>
      </c>
      <c r="C8" s="81" t="s">
        <v>94</v>
      </c>
      <c r="D8" s="108">
        <v>93</v>
      </c>
      <c r="E8" s="53">
        <v>10</v>
      </c>
      <c r="F8" s="110">
        <f>D8+E8</f>
        <v>103</v>
      </c>
      <c r="G8" s="114">
        <v>42.8</v>
      </c>
      <c r="H8" s="53">
        <v>5</v>
      </c>
      <c r="I8" s="111">
        <f>G8+H8</f>
        <v>47.8</v>
      </c>
      <c r="J8" s="82">
        <v>0</v>
      </c>
      <c r="K8" s="113">
        <f>F8+I8+J8</f>
        <v>150.8</v>
      </c>
      <c r="L8" s="70">
        <v>-8</v>
      </c>
      <c r="M8" s="220">
        <f>K8+L8</f>
        <v>142.8</v>
      </c>
      <c r="N8" s="222">
        <f>M8-$M$7</f>
        <v>1.8000000000000114</v>
      </c>
      <c r="O8" s="61">
        <v>14</v>
      </c>
    </row>
    <row r="9" spans="1:15" ht="15.75">
      <c r="A9" s="62" t="s">
        <v>46</v>
      </c>
      <c r="B9" s="62">
        <v>8</v>
      </c>
      <c r="C9" s="81" t="s">
        <v>184</v>
      </c>
      <c r="D9" s="108">
        <v>122.5</v>
      </c>
      <c r="E9" s="53">
        <v>10</v>
      </c>
      <c r="F9" s="110">
        <f>D9+E9</f>
        <v>132.5</v>
      </c>
      <c r="G9" s="114">
        <v>65.1</v>
      </c>
      <c r="H9" s="53">
        <v>50</v>
      </c>
      <c r="I9" s="111">
        <f>G9+H9</f>
        <v>115.1</v>
      </c>
      <c r="J9" s="82">
        <v>0</v>
      </c>
      <c r="K9" s="113">
        <f>F9+I9+J9</f>
        <v>247.6</v>
      </c>
      <c r="L9" s="70">
        <v>-24</v>
      </c>
      <c r="M9" s="220">
        <f>K9+L9</f>
        <v>223.6</v>
      </c>
      <c r="N9" s="222">
        <f>M9-$M$7</f>
        <v>82.6</v>
      </c>
      <c r="O9" s="61">
        <v>13</v>
      </c>
    </row>
    <row r="10" spans="1:15" ht="16.5" thickBot="1">
      <c r="A10" s="63" t="s">
        <v>47</v>
      </c>
      <c r="B10" s="63">
        <v>5</v>
      </c>
      <c r="C10" s="234" t="s">
        <v>182</v>
      </c>
      <c r="D10" s="109">
        <v>116.3</v>
      </c>
      <c r="E10" s="80">
        <v>30</v>
      </c>
      <c r="F10" s="235">
        <f>D10+E10</f>
        <v>146.3</v>
      </c>
      <c r="G10" s="115">
        <v>86.1</v>
      </c>
      <c r="H10" s="80">
        <v>20</v>
      </c>
      <c r="I10" s="112">
        <f>G10+H10</f>
        <v>106.1</v>
      </c>
      <c r="J10" s="236">
        <v>0</v>
      </c>
      <c r="K10" s="237">
        <f>F10+I10+J10</f>
        <v>252.4</v>
      </c>
      <c r="L10" s="71">
        <v>-20</v>
      </c>
      <c r="M10" s="238">
        <f>K10+L10</f>
        <v>232.4</v>
      </c>
      <c r="N10" s="116">
        <f>M10-$M$7</f>
        <v>91.4</v>
      </c>
      <c r="O10" s="72">
        <v>12</v>
      </c>
    </row>
    <row r="11" spans="1:15" ht="16.5" thickBot="1">
      <c r="A11" s="54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</row>
    <row r="12" spans="1:15" ht="16.5" thickBot="1">
      <c r="A12" s="73" t="s">
        <v>77</v>
      </c>
      <c r="B12" s="60" t="s">
        <v>78</v>
      </c>
      <c r="C12" s="253" t="s">
        <v>95</v>
      </c>
      <c r="D12" s="260" t="s">
        <v>123</v>
      </c>
      <c r="E12" s="261"/>
      <c r="F12" s="262"/>
      <c r="G12" s="260" t="s">
        <v>124</v>
      </c>
      <c r="H12" s="261"/>
      <c r="I12" s="262"/>
      <c r="J12" s="60" t="s">
        <v>80</v>
      </c>
      <c r="K12" s="60" t="s">
        <v>81</v>
      </c>
      <c r="L12" s="60" t="s">
        <v>82</v>
      </c>
      <c r="M12" s="60" t="s">
        <v>83</v>
      </c>
      <c r="N12" s="60" t="s">
        <v>84</v>
      </c>
      <c r="O12" s="60" t="s">
        <v>128</v>
      </c>
    </row>
    <row r="13" spans="1:16" ht="16.5" thickBot="1">
      <c r="A13" s="72" t="s">
        <v>85</v>
      </c>
      <c r="B13" s="72" t="s">
        <v>86</v>
      </c>
      <c r="C13" s="254"/>
      <c r="D13" s="78" t="s">
        <v>87</v>
      </c>
      <c r="E13" s="75" t="s">
        <v>88</v>
      </c>
      <c r="F13" s="79" t="s">
        <v>83</v>
      </c>
      <c r="G13" s="78" t="s">
        <v>87</v>
      </c>
      <c r="H13" s="75" t="s">
        <v>88</v>
      </c>
      <c r="I13" s="79" t="s">
        <v>83</v>
      </c>
      <c r="J13" s="72" t="s">
        <v>89</v>
      </c>
      <c r="K13" s="72" t="s">
        <v>90</v>
      </c>
      <c r="L13" s="72" t="s">
        <v>91</v>
      </c>
      <c r="M13" s="72" t="s">
        <v>92</v>
      </c>
      <c r="N13" s="122"/>
      <c r="O13" s="72" t="s">
        <v>93</v>
      </c>
      <c r="P13" s="7"/>
    </row>
    <row r="14" spans="1:16" ht="15.75">
      <c r="A14" s="165" t="s">
        <v>44</v>
      </c>
      <c r="B14" s="165">
        <v>7</v>
      </c>
      <c r="C14" s="239" t="s">
        <v>183</v>
      </c>
      <c r="D14" s="167">
        <v>91.6</v>
      </c>
      <c r="E14" s="168">
        <v>10</v>
      </c>
      <c r="F14" s="171">
        <f>D14+E14</f>
        <v>101.6</v>
      </c>
      <c r="G14" s="170">
        <v>39.5</v>
      </c>
      <c r="H14" s="168">
        <v>5</v>
      </c>
      <c r="I14" s="171">
        <f>G14+H14</f>
        <v>44.5</v>
      </c>
      <c r="J14" s="240">
        <v>0</v>
      </c>
      <c r="K14" s="173">
        <f>F14+I14+J14</f>
        <v>146.1</v>
      </c>
      <c r="L14" s="174">
        <v>-8</v>
      </c>
      <c r="M14" s="219">
        <f>K14+L14</f>
        <v>138.1</v>
      </c>
      <c r="N14" s="175">
        <f>M14-$M$14</f>
        <v>0</v>
      </c>
      <c r="O14" s="165">
        <v>15</v>
      </c>
      <c r="P14" s="7"/>
    </row>
    <row r="15" spans="1:16" ht="15.75">
      <c r="A15" s="62" t="s">
        <v>45</v>
      </c>
      <c r="B15" s="62">
        <v>3</v>
      </c>
      <c r="C15" s="64" t="s">
        <v>180</v>
      </c>
      <c r="D15" s="108">
        <v>95.1</v>
      </c>
      <c r="E15" s="53">
        <v>0</v>
      </c>
      <c r="F15" s="111">
        <f>D15+E15</f>
        <v>95.1</v>
      </c>
      <c r="G15" s="114">
        <v>53.2</v>
      </c>
      <c r="H15" s="53">
        <v>10</v>
      </c>
      <c r="I15" s="111">
        <f>G15+H15</f>
        <v>63.2</v>
      </c>
      <c r="J15" s="68">
        <v>0</v>
      </c>
      <c r="K15" s="113">
        <f>F15+I15+J15</f>
        <v>158.3</v>
      </c>
      <c r="L15" s="69">
        <v>-16</v>
      </c>
      <c r="M15" s="220">
        <f>K15+L15</f>
        <v>142.3</v>
      </c>
      <c r="N15" s="222">
        <f>M15-$M$14</f>
        <v>4.200000000000017</v>
      </c>
      <c r="O15" s="61">
        <v>14</v>
      </c>
      <c r="P15" s="7"/>
    </row>
    <row r="16" spans="1:16" ht="15.75">
      <c r="A16" s="62" t="s">
        <v>46</v>
      </c>
      <c r="B16" s="62">
        <v>9</v>
      </c>
      <c r="C16" s="64" t="s">
        <v>181</v>
      </c>
      <c r="D16" s="108">
        <v>93.4</v>
      </c>
      <c r="E16" s="53">
        <v>0</v>
      </c>
      <c r="F16" s="111">
        <f>D16+E16</f>
        <v>93.4</v>
      </c>
      <c r="G16" s="114">
        <v>46.5</v>
      </c>
      <c r="H16" s="53">
        <v>15</v>
      </c>
      <c r="I16" s="111">
        <f>G16+H16</f>
        <v>61.5</v>
      </c>
      <c r="J16" s="68">
        <v>0</v>
      </c>
      <c r="K16" s="113">
        <f>F16+I16+J16</f>
        <v>154.9</v>
      </c>
      <c r="L16" s="69">
        <v>-4</v>
      </c>
      <c r="M16" s="220">
        <f>K16+L16</f>
        <v>150.9</v>
      </c>
      <c r="N16" s="222">
        <f>M16-$M$14</f>
        <v>12.800000000000011</v>
      </c>
      <c r="O16" s="61">
        <v>13</v>
      </c>
      <c r="P16" s="7"/>
    </row>
    <row r="17" spans="1:16" ht="15.75">
      <c r="A17" s="62" t="s">
        <v>47</v>
      </c>
      <c r="B17" s="62">
        <v>2</v>
      </c>
      <c r="C17" s="64" t="s">
        <v>62</v>
      </c>
      <c r="D17" s="108">
        <v>96.1</v>
      </c>
      <c r="E17" s="53">
        <v>0</v>
      </c>
      <c r="F17" s="111">
        <f>D17+E17</f>
        <v>96.1</v>
      </c>
      <c r="G17" s="114">
        <v>42.8</v>
      </c>
      <c r="H17" s="53">
        <v>20</v>
      </c>
      <c r="I17" s="111">
        <f>G17+H17</f>
        <v>62.8</v>
      </c>
      <c r="J17" s="68">
        <v>0</v>
      </c>
      <c r="K17" s="113">
        <f>F17+I17+J17</f>
        <v>158.89999999999998</v>
      </c>
      <c r="L17" s="69">
        <v>-8</v>
      </c>
      <c r="M17" s="220">
        <f>K17+L17</f>
        <v>150.89999999999998</v>
      </c>
      <c r="N17" s="222">
        <f>M17-$M$14</f>
        <v>12.799999999999983</v>
      </c>
      <c r="O17" s="61">
        <v>12</v>
      </c>
      <c r="P17" s="7"/>
    </row>
    <row r="18" spans="1:15" ht="16.5" thickBot="1">
      <c r="A18" s="63" t="s">
        <v>48</v>
      </c>
      <c r="B18" s="63">
        <v>4</v>
      </c>
      <c r="C18" s="65" t="s">
        <v>182</v>
      </c>
      <c r="D18" s="109">
        <v>94.6</v>
      </c>
      <c r="E18" s="80">
        <v>0</v>
      </c>
      <c r="F18" s="112">
        <f>D18+E18</f>
        <v>94.6</v>
      </c>
      <c r="G18" s="115">
        <v>50.1</v>
      </c>
      <c r="H18" s="80">
        <v>30</v>
      </c>
      <c r="I18" s="112">
        <f>G18+H18</f>
        <v>80.1</v>
      </c>
      <c r="J18" s="241">
        <v>0</v>
      </c>
      <c r="K18" s="237">
        <f>F18+I18+J18</f>
        <v>174.7</v>
      </c>
      <c r="L18" s="242">
        <v>-8</v>
      </c>
      <c r="M18" s="238">
        <f>K18+L18</f>
        <v>166.7</v>
      </c>
      <c r="N18" s="116">
        <f>M18-$M$14</f>
        <v>28.599999999999994</v>
      </c>
      <c r="O18" s="72">
        <v>11</v>
      </c>
    </row>
    <row r="19" spans="1:15" ht="16.5" thickBot="1">
      <c r="A19" s="55"/>
      <c r="B19" s="55"/>
      <c r="C19" s="56"/>
      <c r="D19" s="57"/>
      <c r="E19" s="57"/>
      <c r="F19" s="58"/>
      <c r="G19" s="57"/>
      <c r="H19" s="57"/>
      <c r="I19" s="58"/>
      <c r="J19" s="57"/>
      <c r="K19" s="58"/>
      <c r="L19" s="57"/>
      <c r="M19" s="58"/>
      <c r="N19" s="58"/>
      <c r="O19" s="59"/>
    </row>
    <row r="20" spans="1:15" ht="15.75">
      <c r="A20" s="60" t="s">
        <v>77</v>
      </c>
      <c r="B20" s="60" t="s">
        <v>78</v>
      </c>
      <c r="C20" s="253" t="s">
        <v>119</v>
      </c>
      <c r="D20" s="260" t="s">
        <v>130</v>
      </c>
      <c r="E20" s="261"/>
      <c r="F20" s="262"/>
      <c r="G20" s="260" t="s">
        <v>124</v>
      </c>
      <c r="H20" s="261"/>
      <c r="I20" s="262"/>
      <c r="J20" s="60" t="s">
        <v>80</v>
      </c>
      <c r="K20" s="60" t="s">
        <v>81</v>
      </c>
      <c r="L20" s="60" t="s">
        <v>82</v>
      </c>
      <c r="M20" s="60" t="s">
        <v>83</v>
      </c>
      <c r="N20" s="60" t="s">
        <v>84</v>
      </c>
      <c r="O20" s="60" t="s">
        <v>128</v>
      </c>
    </row>
    <row r="21" spans="1:15" ht="16.5" thickBot="1">
      <c r="A21" s="72" t="s">
        <v>85</v>
      </c>
      <c r="B21" s="72" t="s">
        <v>86</v>
      </c>
      <c r="C21" s="254"/>
      <c r="D21" s="78" t="s">
        <v>87</v>
      </c>
      <c r="E21" s="75" t="s">
        <v>88</v>
      </c>
      <c r="F21" s="79" t="s">
        <v>83</v>
      </c>
      <c r="G21" s="78" t="s">
        <v>87</v>
      </c>
      <c r="H21" s="75" t="s">
        <v>88</v>
      </c>
      <c r="I21" s="79" t="s">
        <v>83</v>
      </c>
      <c r="J21" s="72" t="s">
        <v>89</v>
      </c>
      <c r="K21" s="72" t="s">
        <v>90</v>
      </c>
      <c r="L21" s="72" t="s">
        <v>91</v>
      </c>
      <c r="M21" s="72" t="s">
        <v>92</v>
      </c>
      <c r="N21" s="122"/>
      <c r="O21" s="72" t="s">
        <v>93</v>
      </c>
    </row>
    <row r="22" spans="1:15" ht="15.75">
      <c r="A22" s="165" t="s">
        <v>44</v>
      </c>
      <c r="B22" s="165">
        <v>25</v>
      </c>
      <c r="C22" s="239" t="s">
        <v>189</v>
      </c>
      <c r="D22" s="167">
        <v>63.9</v>
      </c>
      <c r="E22" s="168">
        <v>0</v>
      </c>
      <c r="F22" s="171">
        <f aca="true" t="shared" si="0" ref="F22:F34">D22+E22</f>
        <v>63.9</v>
      </c>
      <c r="G22" s="170">
        <v>50.8</v>
      </c>
      <c r="H22" s="168">
        <v>15</v>
      </c>
      <c r="I22" s="171">
        <f aca="true" t="shared" si="1" ref="I22:I34">G22+H22</f>
        <v>65.8</v>
      </c>
      <c r="J22" s="240">
        <v>0</v>
      </c>
      <c r="K22" s="173">
        <f aca="true" t="shared" si="2" ref="K22:K34">F22+I22+J22</f>
        <v>129.7</v>
      </c>
      <c r="L22" s="174">
        <v>-10</v>
      </c>
      <c r="M22" s="219">
        <f aca="true" t="shared" si="3" ref="M22:M34">K22+L22</f>
        <v>119.69999999999999</v>
      </c>
      <c r="N22" s="175">
        <f>M22-$M$22</f>
        <v>0</v>
      </c>
      <c r="O22" s="243">
        <v>1</v>
      </c>
    </row>
    <row r="23" spans="1:15" ht="15.75">
      <c r="A23" s="62" t="s">
        <v>45</v>
      </c>
      <c r="B23" s="62">
        <v>21</v>
      </c>
      <c r="C23" s="64" t="s">
        <v>185</v>
      </c>
      <c r="D23" s="108">
        <v>62.3</v>
      </c>
      <c r="E23" s="53">
        <v>0</v>
      </c>
      <c r="F23" s="111">
        <f t="shared" si="0"/>
        <v>62.3</v>
      </c>
      <c r="G23" s="114">
        <v>48.9</v>
      </c>
      <c r="H23" s="53">
        <v>15</v>
      </c>
      <c r="I23" s="111">
        <f t="shared" si="1"/>
        <v>63.9</v>
      </c>
      <c r="J23" s="66">
        <v>0</v>
      </c>
      <c r="K23" s="113">
        <f t="shared" si="2"/>
        <v>126.19999999999999</v>
      </c>
      <c r="L23" s="70">
        <v>-6</v>
      </c>
      <c r="M23" s="220">
        <f t="shared" si="3"/>
        <v>120.19999999999999</v>
      </c>
      <c r="N23" s="222">
        <f aca="true" t="shared" si="4" ref="N23:N33">M23-$M$22</f>
        <v>0.5</v>
      </c>
      <c r="O23" s="221">
        <v>1</v>
      </c>
    </row>
    <row r="24" spans="1:15" ht="15.75">
      <c r="A24" s="62" t="s">
        <v>46</v>
      </c>
      <c r="B24" s="62">
        <v>24</v>
      </c>
      <c r="C24" s="64" t="s">
        <v>190</v>
      </c>
      <c r="D24" s="108">
        <v>59</v>
      </c>
      <c r="E24" s="53">
        <v>0</v>
      </c>
      <c r="F24" s="111">
        <f t="shared" si="0"/>
        <v>59</v>
      </c>
      <c r="G24" s="114">
        <v>44.4</v>
      </c>
      <c r="H24" s="53">
        <v>20</v>
      </c>
      <c r="I24" s="111">
        <f t="shared" si="1"/>
        <v>64.4</v>
      </c>
      <c r="J24" s="66">
        <v>0</v>
      </c>
      <c r="K24" s="113">
        <f t="shared" si="2"/>
        <v>123.4</v>
      </c>
      <c r="L24" s="70">
        <v>-2</v>
      </c>
      <c r="M24" s="220">
        <f t="shared" si="3"/>
        <v>121.4</v>
      </c>
      <c r="N24" s="222">
        <f t="shared" si="4"/>
        <v>1.700000000000017</v>
      </c>
      <c r="O24" s="221">
        <v>1</v>
      </c>
    </row>
    <row r="25" spans="1:15" ht="15.75">
      <c r="A25" s="62" t="s">
        <v>47</v>
      </c>
      <c r="B25" s="62">
        <v>33</v>
      </c>
      <c r="C25" s="64" t="s">
        <v>195</v>
      </c>
      <c r="D25" s="108">
        <v>64.4</v>
      </c>
      <c r="E25" s="53">
        <v>0</v>
      </c>
      <c r="F25" s="111">
        <f t="shared" si="0"/>
        <v>64.4</v>
      </c>
      <c r="G25" s="114">
        <v>49.6</v>
      </c>
      <c r="H25" s="53">
        <v>15</v>
      </c>
      <c r="I25" s="111">
        <f t="shared" si="1"/>
        <v>64.6</v>
      </c>
      <c r="J25" s="66">
        <v>0</v>
      </c>
      <c r="K25" s="113">
        <f t="shared" si="2"/>
        <v>129</v>
      </c>
      <c r="L25" s="70">
        <v>-6</v>
      </c>
      <c r="M25" s="220">
        <f t="shared" si="3"/>
        <v>123</v>
      </c>
      <c r="N25" s="222">
        <f t="shared" si="4"/>
        <v>3.3000000000000114</v>
      </c>
      <c r="O25" s="221">
        <v>1</v>
      </c>
    </row>
    <row r="26" spans="1:15" ht="15.75">
      <c r="A26" s="62" t="s">
        <v>48</v>
      </c>
      <c r="B26" s="62">
        <v>20</v>
      </c>
      <c r="C26" s="64" t="s">
        <v>186</v>
      </c>
      <c r="D26" s="108">
        <v>63.8</v>
      </c>
      <c r="E26" s="53">
        <v>0</v>
      </c>
      <c r="F26" s="111">
        <f t="shared" si="0"/>
        <v>63.8</v>
      </c>
      <c r="G26" s="114">
        <v>50.1</v>
      </c>
      <c r="H26" s="53">
        <v>20</v>
      </c>
      <c r="I26" s="111">
        <f t="shared" si="1"/>
        <v>70.1</v>
      </c>
      <c r="J26" s="66">
        <v>0</v>
      </c>
      <c r="K26" s="113">
        <f t="shared" si="2"/>
        <v>133.89999999999998</v>
      </c>
      <c r="L26" s="70">
        <v>-8</v>
      </c>
      <c r="M26" s="220">
        <f t="shared" si="3"/>
        <v>125.89999999999998</v>
      </c>
      <c r="N26" s="222">
        <f t="shared" si="4"/>
        <v>6.199999999999989</v>
      </c>
      <c r="O26" s="221">
        <v>1</v>
      </c>
    </row>
    <row r="27" spans="1:15" ht="15.75">
      <c r="A27" s="62" t="s">
        <v>49</v>
      </c>
      <c r="B27" s="62">
        <v>22</v>
      </c>
      <c r="C27" s="64" t="s">
        <v>187</v>
      </c>
      <c r="D27" s="108">
        <v>69.3</v>
      </c>
      <c r="E27" s="53">
        <v>0</v>
      </c>
      <c r="F27" s="111">
        <f t="shared" si="0"/>
        <v>69.3</v>
      </c>
      <c r="G27" s="114">
        <v>65.4</v>
      </c>
      <c r="H27" s="53">
        <v>10</v>
      </c>
      <c r="I27" s="111">
        <f t="shared" si="1"/>
        <v>75.4</v>
      </c>
      <c r="J27" s="66">
        <v>0</v>
      </c>
      <c r="K27" s="113">
        <f t="shared" si="2"/>
        <v>144.7</v>
      </c>
      <c r="L27" s="70">
        <v>-14</v>
      </c>
      <c r="M27" s="220">
        <f t="shared" si="3"/>
        <v>130.7</v>
      </c>
      <c r="N27" s="222">
        <f t="shared" si="4"/>
        <v>11</v>
      </c>
      <c r="O27" s="221">
        <v>1</v>
      </c>
    </row>
    <row r="28" spans="1:15" ht="15.75">
      <c r="A28" s="62" t="s">
        <v>50</v>
      </c>
      <c r="B28" s="62">
        <v>29</v>
      </c>
      <c r="C28" s="64" t="s">
        <v>193</v>
      </c>
      <c r="D28" s="108">
        <v>69.6</v>
      </c>
      <c r="E28" s="53">
        <v>0</v>
      </c>
      <c r="F28" s="111">
        <f t="shared" si="0"/>
        <v>69.6</v>
      </c>
      <c r="G28" s="114">
        <v>67.7</v>
      </c>
      <c r="H28" s="53">
        <v>10</v>
      </c>
      <c r="I28" s="111">
        <f t="shared" si="1"/>
        <v>77.7</v>
      </c>
      <c r="J28" s="66">
        <v>5</v>
      </c>
      <c r="K28" s="113">
        <f t="shared" si="2"/>
        <v>152.3</v>
      </c>
      <c r="L28" s="70">
        <v>-14</v>
      </c>
      <c r="M28" s="220">
        <f t="shared" si="3"/>
        <v>138.3</v>
      </c>
      <c r="N28" s="222">
        <f t="shared" si="4"/>
        <v>18.600000000000023</v>
      </c>
      <c r="O28" s="221">
        <v>1</v>
      </c>
    </row>
    <row r="29" spans="1:15" ht="15.75">
      <c r="A29" s="117" t="s">
        <v>51</v>
      </c>
      <c r="B29" s="117">
        <v>27</v>
      </c>
      <c r="C29" s="118" t="s">
        <v>191</v>
      </c>
      <c r="D29" s="123">
        <v>72.3</v>
      </c>
      <c r="E29" s="119">
        <v>0</v>
      </c>
      <c r="F29" s="111">
        <f t="shared" si="0"/>
        <v>72.3</v>
      </c>
      <c r="G29" s="124">
        <v>46.8</v>
      </c>
      <c r="H29" s="119">
        <v>40</v>
      </c>
      <c r="I29" s="111">
        <f t="shared" si="1"/>
        <v>86.8</v>
      </c>
      <c r="J29" s="120">
        <v>0</v>
      </c>
      <c r="K29" s="113">
        <f t="shared" si="2"/>
        <v>159.1</v>
      </c>
      <c r="L29" s="121">
        <v>-10</v>
      </c>
      <c r="M29" s="220">
        <f t="shared" si="3"/>
        <v>149.1</v>
      </c>
      <c r="N29" s="222">
        <f t="shared" si="4"/>
        <v>29.400000000000006</v>
      </c>
      <c r="O29" s="62">
        <v>1</v>
      </c>
    </row>
    <row r="30" spans="1:15" ht="15.75">
      <c r="A30" s="117" t="s">
        <v>52</v>
      </c>
      <c r="B30" s="117">
        <v>28</v>
      </c>
      <c r="C30" s="118" t="s">
        <v>192</v>
      </c>
      <c r="D30" s="123">
        <v>55.9</v>
      </c>
      <c r="E30" s="119">
        <v>10</v>
      </c>
      <c r="F30" s="231">
        <f t="shared" si="0"/>
        <v>65.9</v>
      </c>
      <c r="G30" s="124">
        <v>42</v>
      </c>
      <c r="H30" s="119">
        <v>45</v>
      </c>
      <c r="I30" s="231">
        <f t="shared" si="1"/>
        <v>87</v>
      </c>
      <c r="J30" s="120">
        <v>0</v>
      </c>
      <c r="K30" s="232">
        <f t="shared" si="2"/>
        <v>152.9</v>
      </c>
      <c r="L30" s="121">
        <v>-2</v>
      </c>
      <c r="M30" s="220">
        <f t="shared" si="3"/>
        <v>150.9</v>
      </c>
      <c r="N30" s="233">
        <f t="shared" si="4"/>
        <v>31.200000000000017</v>
      </c>
      <c r="O30" s="62">
        <v>1</v>
      </c>
    </row>
    <row r="31" spans="1:15" ht="15.75">
      <c r="A31" s="117" t="s">
        <v>53</v>
      </c>
      <c r="B31" s="117">
        <v>23</v>
      </c>
      <c r="C31" s="118" t="s">
        <v>188</v>
      </c>
      <c r="D31" s="123">
        <v>61</v>
      </c>
      <c r="E31" s="119">
        <v>10</v>
      </c>
      <c r="F31" s="231">
        <f t="shared" si="0"/>
        <v>71</v>
      </c>
      <c r="G31" s="124">
        <v>56</v>
      </c>
      <c r="H31" s="119">
        <v>40</v>
      </c>
      <c r="I31" s="231">
        <f t="shared" si="1"/>
        <v>96</v>
      </c>
      <c r="J31" s="120">
        <v>0</v>
      </c>
      <c r="K31" s="232">
        <f t="shared" si="2"/>
        <v>167</v>
      </c>
      <c r="L31" s="121">
        <v>-6</v>
      </c>
      <c r="M31" s="220">
        <f t="shared" si="3"/>
        <v>161</v>
      </c>
      <c r="N31" s="233">
        <f t="shared" si="4"/>
        <v>41.30000000000001</v>
      </c>
      <c r="O31" s="62">
        <v>1</v>
      </c>
    </row>
    <row r="32" spans="1:15" ht="15.75">
      <c r="A32" s="117" t="s">
        <v>54</v>
      </c>
      <c r="B32" s="117">
        <v>30</v>
      </c>
      <c r="C32" s="118" t="s">
        <v>194</v>
      </c>
      <c r="D32" s="123">
        <v>63.5</v>
      </c>
      <c r="E32" s="119">
        <v>20</v>
      </c>
      <c r="F32" s="231">
        <f t="shared" si="0"/>
        <v>83.5</v>
      </c>
      <c r="G32" s="124">
        <v>65.1</v>
      </c>
      <c r="H32" s="119">
        <v>25</v>
      </c>
      <c r="I32" s="231">
        <f t="shared" si="1"/>
        <v>90.1</v>
      </c>
      <c r="J32" s="120">
        <v>0</v>
      </c>
      <c r="K32" s="232">
        <f t="shared" si="2"/>
        <v>173.6</v>
      </c>
      <c r="L32" s="121">
        <v>-8</v>
      </c>
      <c r="M32" s="220">
        <f t="shared" si="3"/>
        <v>165.6</v>
      </c>
      <c r="N32" s="233">
        <f t="shared" si="4"/>
        <v>45.900000000000006</v>
      </c>
      <c r="O32" s="62">
        <v>1</v>
      </c>
    </row>
    <row r="33" spans="1:15" ht="15.75">
      <c r="A33" s="117" t="s">
        <v>55</v>
      </c>
      <c r="B33" s="117">
        <v>34</v>
      </c>
      <c r="C33" s="118" t="s">
        <v>196</v>
      </c>
      <c r="D33" s="123">
        <v>101.3</v>
      </c>
      <c r="E33" s="119">
        <v>20</v>
      </c>
      <c r="F33" s="231">
        <f t="shared" si="0"/>
        <v>121.3</v>
      </c>
      <c r="G33" s="124">
        <v>58.3</v>
      </c>
      <c r="H33" s="119">
        <v>10</v>
      </c>
      <c r="I33" s="231">
        <f t="shared" si="1"/>
        <v>68.3</v>
      </c>
      <c r="J33" s="120">
        <v>5</v>
      </c>
      <c r="K33" s="232">
        <f t="shared" si="2"/>
        <v>194.6</v>
      </c>
      <c r="L33" s="121">
        <v>-18</v>
      </c>
      <c r="M33" s="220">
        <f t="shared" si="3"/>
        <v>176.6</v>
      </c>
      <c r="N33" s="233">
        <f t="shared" si="4"/>
        <v>56.900000000000006</v>
      </c>
      <c r="O33" s="223">
        <v>1</v>
      </c>
    </row>
    <row r="34" spans="1:16" ht="16.5" thickBot="1">
      <c r="A34" s="63" t="s">
        <v>57</v>
      </c>
      <c r="B34" s="63">
        <v>32</v>
      </c>
      <c r="C34" s="65" t="s">
        <v>234</v>
      </c>
      <c r="D34" s="109">
        <v>74.1</v>
      </c>
      <c r="E34" s="80">
        <v>0</v>
      </c>
      <c r="F34" s="112">
        <f t="shared" si="0"/>
        <v>74.1</v>
      </c>
      <c r="G34" s="115">
        <v>89.9</v>
      </c>
      <c r="H34" s="80">
        <v>35</v>
      </c>
      <c r="I34" s="112">
        <f t="shared" si="1"/>
        <v>124.9</v>
      </c>
      <c r="J34" s="67">
        <v>0</v>
      </c>
      <c r="K34" s="125">
        <f t="shared" si="2"/>
        <v>199</v>
      </c>
      <c r="L34" s="71">
        <v>-10</v>
      </c>
      <c r="M34" s="238">
        <f t="shared" si="3"/>
        <v>189</v>
      </c>
      <c r="N34" s="116">
        <f>M34-$M$22</f>
        <v>69.30000000000001</v>
      </c>
      <c r="O34" s="224">
        <v>1</v>
      </c>
      <c r="P34" s="3"/>
    </row>
    <row r="35" spans="1:16" ht="15">
      <c r="A35" s="10"/>
      <c r="B35" s="9"/>
      <c r="C35" s="10"/>
      <c r="D35" s="10"/>
      <c r="E35" s="10"/>
      <c r="F35" s="10"/>
      <c r="G35" s="10"/>
      <c r="H35" s="10"/>
      <c r="I35" s="10"/>
      <c r="J35" s="10"/>
      <c r="K35" s="8"/>
      <c r="L35" s="10"/>
      <c r="M35" s="10"/>
      <c r="N35" s="10"/>
      <c r="O35" s="10"/>
      <c r="P35" s="3"/>
    </row>
    <row r="36" spans="1:16" ht="15">
      <c r="A36" s="6"/>
      <c r="H36" s="10"/>
      <c r="I36" s="251"/>
      <c r="J36" s="251"/>
      <c r="K36" s="251"/>
      <c r="L36" s="251"/>
      <c r="M36" s="251"/>
      <c r="N36" s="251"/>
      <c r="O36" s="251"/>
      <c r="P36" s="3"/>
    </row>
    <row r="37" spans="1:17" ht="15.75">
      <c r="A37" s="263" t="s">
        <v>129</v>
      </c>
      <c r="B37" s="263"/>
      <c r="C37" s="263"/>
      <c r="D37" s="226"/>
      <c r="E37" s="226"/>
      <c r="F37" s="226"/>
      <c r="G37" s="226"/>
      <c r="H37" s="226"/>
      <c r="I37" s="226"/>
      <c r="J37" s="226"/>
      <c r="K37" s="226"/>
      <c r="L37" s="226"/>
      <c r="M37" s="126"/>
      <c r="N37" s="126"/>
      <c r="O37" s="126"/>
      <c r="P37" s="159"/>
      <c r="Q37" s="3"/>
    </row>
    <row r="38" spans="1:17" ht="15.75">
      <c r="A38" s="252" t="s">
        <v>149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126"/>
      <c r="N38" s="126"/>
      <c r="O38" s="126"/>
      <c r="P38" s="3"/>
      <c r="Q38" s="3"/>
    </row>
    <row r="39" spans="1:17" ht="15.75">
      <c r="A39" s="252" t="s">
        <v>150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126"/>
      <c r="N39" s="126"/>
      <c r="O39" s="126"/>
      <c r="P39" s="178"/>
      <c r="Q39" s="3"/>
    </row>
    <row r="40" spans="1:17" ht="15.75">
      <c r="A40" s="252" t="s">
        <v>175</v>
      </c>
      <c r="B40" s="252"/>
      <c r="C40" s="252"/>
      <c r="D40" s="252"/>
      <c r="E40" s="252"/>
      <c r="F40" s="252"/>
      <c r="G40" s="252"/>
      <c r="H40" s="252"/>
      <c r="I40" s="252"/>
      <c r="J40" s="252"/>
      <c r="K40" s="126"/>
      <c r="L40" s="227"/>
      <c r="M40" s="128"/>
      <c r="N40" s="128"/>
      <c r="O40" s="128"/>
      <c r="P40" s="3"/>
      <c r="Q40" s="3"/>
    </row>
    <row r="41" spans="1:17" ht="12.75">
      <c r="A41" s="4"/>
      <c r="E41" s="3" t="s">
        <v>131</v>
      </c>
      <c r="Q41" s="3"/>
    </row>
    <row r="42" spans="1:17" ht="12.75">
      <c r="A42" s="4"/>
      <c r="L42" s="225" t="s">
        <v>132</v>
      </c>
      <c r="M42" s="225"/>
      <c r="N42" s="225"/>
      <c r="O42" s="225"/>
      <c r="P42" s="225"/>
      <c r="Q42" s="178"/>
    </row>
    <row r="43" spans="1:17" ht="12.75">
      <c r="A43" s="4"/>
      <c r="Q43" s="3"/>
    </row>
  </sheetData>
  <sheetProtection/>
  <mergeCells count="17">
    <mergeCell ref="A39:L39"/>
    <mergeCell ref="A40:J40"/>
    <mergeCell ref="A37:C37"/>
    <mergeCell ref="A3:O3"/>
    <mergeCell ref="B11:O11"/>
    <mergeCell ref="D20:F20"/>
    <mergeCell ref="G20:I20"/>
    <mergeCell ref="D12:F12"/>
    <mergeCell ref="G12:I12"/>
    <mergeCell ref="A4:O4"/>
    <mergeCell ref="I36:O36"/>
    <mergeCell ref="A38:L38"/>
    <mergeCell ref="C20:C21"/>
    <mergeCell ref="C5:C6"/>
    <mergeCell ref="D5:F5"/>
    <mergeCell ref="G5:I5"/>
    <mergeCell ref="C12:C13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D15" sqref="D15"/>
    </sheetView>
  </sheetViews>
  <sheetFormatPr defaultColWidth="9.00390625" defaultRowHeight="12.75"/>
  <cols>
    <col min="1" max="1" width="6.25390625" style="0" customWidth="1"/>
    <col min="2" max="2" width="5.00390625" style="0" customWidth="1"/>
    <col min="3" max="3" width="23.125" style="0" customWidth="1"/>
    <col min="4" max="4" width="7.625" style="0" customWidth="1"/>
    <col min="5" max="5" width="5.875" style="0" customWidth="1"/>
    <col min="6" max="6" width="20.375" style="0" customWidth="1"/>
    <col min="7" max="7" width="7.375" style="0" customWidth="1"/>
    <col min="8" max="8" width="6.125" style="0" customWidth="1"/>
    <col min="9" max="9" width="20.625" style="0" customWidth="1"/>
    <col min="13" max="13" width="17.75390625" style="0" customWidth="1"/>
  </cols>
  <sheetData>
    <row r="1" spans="1:9" ht="12.75">
      <c r="A1" s="269"/>
      <c r="B1" s="269"/>
      <c r="C1" s="269"/>
      <c r="D1" s="269"/>
      <c r="E1" s="269"/>
      <c r="F1" s="269"/>
      <c r="G1" s="269"/>
      <c r="H1" s="269"/>
      <c r="I1" s="269"/>
    </row>
    <row r="2" spans="1:9" ht="12.75">
      <c r="A2" s="270" t="s">
        <v>108</v>
      </c>
      <c r="B2" s="270"/>
      <c r="C2" s="270"/>
      <c r="D2" s="270"/>
      <c r="E2" s="270"/>
      <c r="F2" s="270"/>
      <c r="G2" s="270"/>
      <c r="H2" s="270"/>
      <c r="I2" s="270"/>
    </row>
    <row r="3" spans="1:9" ht="12.75">
      <c r="A3" s="271" t="s">
        <v>97</v>
      </c>
      <c r="B3" s="271"/>
      <c r="C3" s="271"/>
      <c r="D3" s="271"/>
      <c r="E3" s="271"/>
      <c r="F3" s="271"/>
      <c r="G3" s="271"/>
      <c r="H3" s="271"/>
      <c r="I3" s="271"/>
    </row>
    <row r="4" spans="1:9" ht="13.5" thickBot="1">
      <c r="A4" s="272"/>
      <c r="B4" s="272"/>
      <c r="C4" s="272"/>
      <c r="D4" s="272"/>
      <c r="E4" s="272"/>
      <c r="F4" s="272"/>
      <c r="G4" s="272"/>
      <c r="H4" s="272"/>
      <c r="I4" s="272"/>
    </row>
    <row r="5" spans="1:13" ht="12.75">
      <c r="A5" s="103" t="s">
        <v>98</v>
      </c>
      <c r="B5" s="104" t="s">
        <v>99</v>
      </c>
      <c r="C5" s="104" t="s">
        <v>100</v>
      </c>
      <c r="D5" s="104" t="s">
        <v>87</v>
      </c>
      <c r="E5" s="104" t="s">
        <v>101</v>
      </c>
      <c r="F5" s="104" t="s">
        <v>102</v>
      </c>
      <c r="G5" s="104" t="s">
        <v>87</v>
      </c>
      <c r="H5" s="104" t="s">
        <v>101</v>
      </c>
      <c r="I5" s="104" t="s">
        <v>9</v>
      </c>
      <c r="J5" s="104" t="s">
        <v>87</v>
      </c>
      <c r="K5" s="104" t="s">
        <v>101</v>
      </c>
      <c r="L5" s="246" t="s">
        <v>103</v>
      </c>
      <c r="M5" s="83" t="s">
        <v>243</v>
      </c>
    </row>
    <row r="6" spans="1:13" ht="13.5" thickBot="1">
      <c r="A6" s="105"/>
      <c r="B6" s="106" t="s">
        <v>104</v>
      </c>
      <c r="C6" s="107"/>
      <c r="D6" s="107"/>
      <c r="E6" s="106" t="s">
        <v>105</v>
      </c>
      <c r="F6" s="107"/>
      <c r="G6" s="107"/>
      <c r="H6" s="106" t="s">
        <v>105</v>
      </c>
      <c r="I6" s="245" t="s">
        <v>236</v>
      </c>
      <c r="J6" s="107"/>
      <c r="K6" s="106" t="s">
        <v>105</v>
      </c>
      <c r="L6" s="247"/>
      <c r="M6" s="94" t="s">
        <v>244</v>
      </c>
    </row>
    <row r="7" spans="1:13" ht="12.75">
      <c r="A7" s="11">
        <v>2001</v>
      </c>
      <c r="B7" s="12" t="s">
        <v>109</v>
      </c>
      <c r="C7" s="13" t="s">
        <v>110</v>
      </c>
      <c r="D7" s="14">
        <v>154.76</v>
      </c>
      <c r="E7" s="12">
        <v>12</v>
      </c>
      <c r="F7" s="13" t="s">
        <v>110</v>
      </c>
      <c r="G7" s="12">
        <v>187.23</v>
      </c>
      <c r="H7" s="12">
        <v>6</v>
      </c>
      <c r="I7" s="13"/>
      <c r="J7" s="12"/>
      <c r="K7" s="12"/>
      <c r="L7" s="15">
        <f>SUM(E7,H7,K7)</f>
        <v>18</v>
      </c>
      <c r="M7" s="248" t="s">
        <v>248</v>
      </c>
    </row>
    <row r="8" spans="1:13" ht="12.75">
      <c r="A8" s="16">
        <v>2002</v>
      </c>
      <c r="B8" s="17" t="s">
        <v>111</v>
      </c>
      <c r="C8" s="18" t="s">
        <v>110</v>
      </c>
      <c r="D8" s="19">
        <v>151.96</v>
      </c>
      <c r="E8" s="17">
        <v>10</v>
      </c>
      <c r="F8" s="18" t="s">
        <v>107</v>
      </c>
      <c r="G8" s="17">
        <v>163.22</v>
      </c>
      <c r="H8" s="17">
        <v>5</v>
      </c>
      <c r="I8" s="18"/>
      <c r="J8" s="17"/>
      <c r="K8" s="17"/>
      <c r="L8" s="20">
        <f aca="true" t="shared" si="0" ref="L8:L19">SUM(E8,H8,K8)</f>
        <v>15</v>
      </c>
      <c r="M8" s="249" t="s">
        <v>249</v>
      </c>
    </row>
    <row r="9" spans="1:13" ht="12.75">
      <c r="A9" s="21">
        <v>2003</v>
      </c>
      <c r="B9" s="22" t="s">
        <v>112</v>
      </c>
      <c r="C9" s="23" t="s">
        <v>110</v>
      </c>
      <c r="D9" s="24">
        <v>151</v>
      </c>
      <c r="E9" s="22">
        <v>8</v>
      </c>
      <c r="F9" s="23" t="s">
        <v>106</v>
      </c>
      <c r="G9" s="22">
        <v>165.1</v>
      </c>
      <c r="H9" s="22">
        <v>4</v>
      </c>
      <c r="I9" s="23"/>
      <c r="J9" s="22"/>
      <c r="K9" s="22"/>
      <c r="L9" s="20">
        <f t="shared" si="0"/>
        <v>12</v>
      </c>
      <c r="M9" s="249" t="s">
        <v>110</v>
      </c>
    </row>
    <row r="10" spans="1:13" ht="12.75">
      <c r="A10" s="16">
        <v>2004</v>
      </c>
      <c r="B10" s="17" t="s">
        <v>113</v>
      </c>
      <c r="C10" s="33" t="s">
        <v>106</v>
      </c>
      <c r="D10" s="34">
        <v>102.5</v>
      </c>
      <c r="E10" s="22">
        <v>6</v>
      </c>
      <c r="F10" s="23" t="s">
        <v>107</v>
      </c>
      <c r="G10" s="34">
        <v>132.24</v>
      </c>
      <c r="H10" s="22">
        <v>4</v>
      </c>
      <c r="I10" s="23"/>
      <c r="J10" s="34"/>
      <c r="K10" s="22"/>
      <c r="L10" s="20">
        <f t="shared" si="0"/>
        <v>10</v>
      </c>
      <c r="M10" s="249" t="s">
        <v>107</v>
      </c>
    </row>
    <row r="11" spans="1:13" ht="12.75">
      <c r="A11" s="21">
        <v>2005</v>
      </c>
      <c r="B11" s="22" t="s">
        <v>114</v>
      </c>
      <c r="C11" s="23" t="s">
        <v>106</v>
      </c>
      <c r="D11" s="34">
        <v>114</v>
      </c>
      <c r="E11" s="22">
        <v>9</v>
      </c>
      <c r="F11" s="23" t="s">
        <v>107</v>
      </c>
      <c r="G11" s="34">
        <v>125.1</v>
      </c>
      <c r="H11" s="22">
        <v>6</v>
      </c>
      <c r="I11" s="23"/>
      <c r="J11" s="34"/>
      <c r="K11" s="22"/>
      <c r="L11" s="20">
        <f t="shared" si="0"/>
        <v>15</v>
      </c>
      <c r="M11" s="249" t="s">
        <v>250</v>
      </c>
    </row>
    <row r="12" spans="1:13" ht="12.75">
      <c r="A12" s="16">
        <v>2006</v>
      </c>
      <c r="B12" s="17" t="s">
        <v>115</v>
      </c>
      <c r="C12" s="33" t="s">
        <v>62</v>
      </c>
      <c r="D12" s="34">
        <v>114.4</v>
      </c>
      <c r="E12" s="22">
        <v>10</v>
      </c>
      <c r="F12" s="18" t="s">
        <v>96</v>
      </c>
      <c r="G12" s="34">
        <v>119.1</v>
      </c>
      <c r="H12" s="22">
        <v>6</v>
      </c>
      <c r="I12" s="18" t="s">
        <v>237</v>
      </c>
      <c r="J12" s="34">
        <v>203.2</v>
      </c>
      <c r="K12" s="22">
        <v>3</v>
      </c>
      <c r="L12" s="20">
        <f t="shared" si="0"/>
        <v>19</v>
      </c>
      <c r="M12" s="249" t="s">
        <v>245</v>
      </c>
    </row>
    <row r="13" spans="1:13" ht="12.75">
      <c r="A13" s="21">
        <v>2007</v>
      </c>
      <c r="B13" s="22" t="s">
        <v>116</v>
      </c>
      <c r="C13" s="33" t="s">
        <v>117</v>
      </c>
      <c r="D13" s="34">
        <v>104</v>
      </c>
      <c r="E13" s="22">
        <v>10</v>
      </c>
      <c r="F13" s="23" t="s">
        <v>96</v>
      </c>
      <c r="G13" s="34">
        <v>108.1</v>
      </c>
      <c r="H13" s="22">
        <v>8</v>
      </c>
      <c r="I13" s="23" t="s">
        <v>237</v>
      </c>
      <c r="J13" s="34">
        <v>90.9</v>
      </c>
      <c r="K13" s="22">
        <v>5</v>
      </c>
      <c r="L13" s="20">
        <f t="shared" si="0"/>
        <v>23</v>
      </c>
      <c r="M13" s="249" t="s">
        <v>246</v>
      </c>
    </row>
    <row r="14" spans="1:13" ht="12.75">
      <c r="A14" s="16">
        <v>2008</v>
      </c>
      <c r="B14" s="22" t="s">
        <v>118</v>
      </c>
      <c r="C14" s="26" t="s">
        <v>62</v>
      </c>
      <c r="D14" s="32">
        <v>105.9</v>
      </c>
      <c r="E14" s="25">
        <v>11</v>
      </c>
      <c r="F14" s="26" t="s">
        <v>96</v>
      </c>
      <c r="G14" s="32">
        <v>110.6</v>
      </c>
      <c r="H14" s="25">
        <v>4</v>
      </c>
      <c r="I14" s="26" t="s">
        <v>189</v>
      </c>
      <c r="J14" s="32">
        <v>98.2</v>
      </c>
      <c r="K14" s="25">
        <v>6</v>
      </c>
      <c r="L14" s="20">
        <f t="shared" si="0"/>
        <v>21</v>
      </c>
      <c r="M14" s="249" t="s">
        <v>110</v>
      </c>
    </row>
    <row r="15" spans="1:13" ht="12.75">
      <c r="A15" s="27">
        <v>2009</v>
      </c>
      <c r="B15" s="25" t="s">
        <v>120</v>
      </c>
      <c r="C15" s="26" t="s">
        <v>94</v>
      </c>
      <c r="D15" s="25">
        <v>108.7</v>
      </c>
      <c r="E15" s="25">
        <v>10</v>
      </c>
      <c r="F15" s="26" t="s">
        <v>96</v>
      </c>
      <c r="G15" s="25">
        <v>113.1</v>
      </c>
      <c r="H15" s="25">
        <v>3</v>
      </c>
      <c r="I15" s="26" t="s">
        <v>238</v>
      </c>
      <c r="J15" s="25">
        <v>90.5</v>
      </c>
      <c r="K15" s="25">
        <v>7</v>
      </c>
      <c r="L15" s="20">
        <f t="shared" si="0"/>
        <v>20</v>
      </c>
      <c r="M15" s="249" t="s">
        <v>247</v>
      </c>
    </row>
    <row r="16" spans="1:13" ht="12.75">
      <c r="A16" s="27">
        <v>2010</v>
      </c>
      <c r="B16" s="25" t="s">
        <v>126</v>
      </c>
      <c r="C16" s="26" t="s">
        <v>94</v>
      </c>
      <c r="D16" s="25">
        <v>97.3</v>
      </c>
      <c r="E16" s="25">
        <v>9</v>
      </c>
      <c r="F16" s="26" t="s">
        <v>96</v>
      </c>
      <c r="G16" s="25">
        <v>100.7</v>
      </c>
      <c r="H16" s="25">
        <v>5</v>
      </c>
      <c r="I16" s="26" t="s">
        <v>239</v>
      </c>
      <c r="J16" s="25">
        <v>82.9</v>
      </c>
      <c r="K16" s="25">
        <v>8</v>
      </c>
      <c r="L16" s="20">
        <f t="shared" si="0"/>
        <v>22</v>
      </c>
      <c r="M16" s="249" t="s">
        <v>110</v>
      </c>
    </row>
    <row r="17" spans="1:13" ht="12.75">
      <c r="A17" s="27">
        <v>2011</v>
      </c>
      <c r="B17" s="25" t="s">
        <v>133</v>
      </c>
      <c r="C17" s="26" t="s">
        <v>94</v>
      </c>
      <c r="D17" s="25">
        <v>131.5</v>
      </c>
      <c r="E17" s="25">
        <v>9</v>
      </c>
      <c r="F17" s="26" t="s">
        <v>96</v>
      </c>
      <c r="G17" s="25">
        <v>122.5</v>
      </c>
      <c r="H17" s="25">
        <v>6</v>
      </c>
      <c r="I17" s="26" t="s">
        <v>239</v>
      </c>
      <c r="J17" s="25">
        <v>82.7</v>
      </c>
      <c r="K17" s="25">
        <v>9</v>
      </c>
      <c r="L17" s="20">
        <f t="shared" si="0"/>
        <v>24</v>
      </c>
      <c r="M17" s="249" t="s">
        <v>251</v>
      </c>
    </row>
    <row r="18" spans="1:13" ht="12.75">
      <c r="A18" s="21">
        <v>2012</v>
      </c>
      <c r="B18" s="22" t="s">
        <v>145</v>
      </c>
      <c r="C18" s="23" t="s">
        <v>94</v>
      </c>
      <c r="D18" s="34">
        <v>125</v>
      </c>
      <c r="E18" s="22">
        <v>7</v>
      </c>
      <c r="F18" s="23" t="s">
        <v>96</v>
      </c>
      <c r="G18" s="34">
        <v>109</v>
      </c>
      <c r="H18" s="22">
        <v>6</v>
      </c>
      <c r="I18" s="23" t="s">
        <v>196</v>
      </c>
      <c r="J18" s="34">
        <v>86.1</v>
      </c>
      <c r="K18" s="22">
        <v>9</v>
      </c>
      <c r="L18" s="20">
        <f t="shared" si="0"/>
        <v>22</v>
      </c>
      <c r="M18" s="249" t="s">
        <v>117</v>
      </c>
    </row>
    <row r="19" spans="1:13" ht="13.5" thickBot="1">
      <c r="A19" s="28">
        <v>2013</v>
      </c>
      <c r="B19" s="29" t="s">
        <v>176</v>
      </c>
      <c r="C19" s="30" t="s">
        <v>62</v>
      </c>
      <c r="D19" s="176">
        <v>141</v>
      </c>
      <c r="E19" s="29">
        <v>4</v>
      </c>
      <c r="F19" s="30" t="s">
        <v>96</v>
      </c>
      <c r="G19" s="176">
        <v>138.1</v>
      </c>
      <c r="H19" s="29">
        <v>5</v>
      </c>
      <c r="I19" s="30" t="s">
        <v>189</v>
      </c>
      <c r="J19" s="176">
        <v>119.7</v>
      </c>
      <c r="K19" s="29">
        <v>13</v>
      </c>
      <c r="L19" s="31">
        <f t="shared" si="0"/>
        <v>22</v>
      </c>
      <c r="M19" s="250" t="s">
        <v>252</v>
      </c>
    </row>
    <row r="21" spans="1:3" ht="12.75">
      <c r="A21" s="268" t="s">
        <v>241</v>
      </c>
      <c r="B21" s="268"/>
      <c r="C21" s="268"/>
    </row>
    <row r="22" spans="1:13" ht="12.75">
      <c r="A22" s="268" t="s">
        <v>242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178"/>
    </row>
    <row r="23" spans="1:13" ht="12.75">
      <c r="A23" s="268" t="s">
        <v>240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178"/>
    </row>
    <row r="24" spans="1:13" ht="12.7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3"/>
    </row>
  </sheetData>
  <sheetProtection/>
  <mergeCells count="8">
    <mergeCell ref="A24:L24"/>
    <mergeCell ref="A21:C21"/>
    <mergeCell ref="A1:I1"/>
    <mergeCell ref="A2:I2"/>
    <mergeCell ref="A3:I3"/>
    <mergeCell ref="A4:I4"/>
    <mergeCell ref="A22:L22"/>
    <mergeCell ref="A23:L23"/>
  </mergeCells>
  <printOptions/>
  <pageMargins left="0.75" right="0.75" top="1" bottom="1" header="0.4921259845" footer="0.4921259845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28">
      <selection activeCell="B47" sqref="B47:M47"/>
    </sheetView>
  </sheetViews>
  <sheetFormatPr defaultColWidth="9.00390625" defaultRowHeight="12.75"/>
  <cols>
    <col min="1" max="1" width="4.75390625" style="0" customWidth="1"/>
    <col min="2" max="2" width="28.875" style="0" customWidth="1"/>
    <col min="3" max="12" width="6.75390625" style="0" customWidth="1"/>
    <col min="13" max="13" width="6.875" style="0" customWidth="1"/>
    <col min="14" max="14" width="7.625" style="0" customWidth="1"/>
  </cols>
  <sheetData>
    <row r="1" spans="1:14" ht="15" customHeight="1" thickBot="1">
      <c r="A1" s="281" t="s">
        <v>151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6" ht="12.75" customHeight="1">
      <c r="A2" s="83"/>
      <c r="B2" s="282" t="s">
        <v>0</v>
      </c>
      <c r="C2" s="84" t="s">
        <v>152</v>
      </c>
      <c r="D2" s="85" t="s">
        <v>153</v>
      </c>
      <c r="E2" s="86" t="s">
        <v>154</v>
      </c>
      <c r="F2" s="129" t="s">
        <v>146</v>
      </c>
      <c r="G2" s="87" t="s">
        <v>1</v>
      </c>
      <c r="H2" s="179" t="s">
        <v>155</v>
      </c>
      <c r="I2" s="88" t="s">
        <v>156</v>
      </c>
      <c r="J2" s="85" t="s">
        <v>157</v>
      </c>
      <c r="K2" s="85" t="s">
        <v>158</v>
      </c>
      <c r="L2" s="85" t="s">
        <v>159</v>
      </c>
      <c r="M2" s="89" t="s">
        <v>2</v>
      </c>
      <c r="N2" s="90"/>
      <c r="P2" s="39"/>
    </row>
    <row r="3" spans="1:16" ht="12.75" customHeight="1" thickBot="1">
      <c r="A3" s="90"/>
      <c r="B3" s="283"/>
      <c r="C3" s="35"/>
      <c r="D3" s="36"/>
      <c r="E3" s="37"/>
      <c r="F3" s="130"/>
      <c r="G3" s="91" t="s">
        <v>160</v>
      </c>
      <c r="H3" s="180"/>
      <c r="I3" s="38"/>
      <c r="J3" s="36"/>
      <c r="K3" s="36" t="s">
        <v>3</v>
      </c>
      <c r="L3" s="181"/>
      <c r="M3" s="182" t="s">
        <v>4</v>
      </c>
      <c r="N3" s="90"/>
      <c r="P3" s="39"/>
    </row>
    <row r="4" spans="1:16" ht="12.75" customHeight="1">
      <c r="A4" s="90" t="s">
        <v>5</v>
      </c>
      <c r="B4" s="283"/>
      <c r="C4" s="38" t="s">
        <v>6</v>
      </c>
      <c r="D4" s="36" t="s">
        <v>7</v>
      </c>
      <c r="E4" s="37"/>
      <c r="F4" s="130"/>
      <c r="G4" s="92" t="s">
        <v>19</v>
      </c>
      <c r="H4" s="183" t="s">
        <v>6</v>
      </c>
      <c r="I4" s="38"/>
      <c r="J4" s="36" t="s">
        <v>6</v>
      </c>
      <c r="K4" s="36" t="s">
        <v>8</v>
      </c>
      <c r="L4" s="36"/>
      <c r="M4" s="182" t="s">
        <v>9</v>
      </c>
      <c r="N4" s="90"/>
      <c r="P4" s="39"/>
    </row>
    <row r="5" spans="1:16" ht="14.25" customHeight="1">
      <c r="A5" s="90" t="s">
        <v>10</v>
      </c>
      <c r="B5" s="283"/>
      <c r="C5" s="38" t="s">
        <v>11</v>
      </c>
      <c r="D5" s="36" t="s">
        <v>12</v>
      </c>
      <c r="E5" s="37" t="s">
        <v>13</v>
      </c>
      <c r="F5" s="130"/>
      <c r="G5" s="93" t="s">
        <v>16</v>
      </c>
      <c r="H5" s="183" t="s">
        <v>11</v>
      </c>
      <c r="I5" s="38"/>
      <c r="J5" s="36" t="s">
        <v>11</v>
      </c>
      <c r="K5" s="36" t="s">
        <v>12</v>
      </c>
      <c r="L5" s="36"/>
      <c r="M5" s="184" t="s">
        <v>121</v>
      </c>
      <c r="N5" s="90"/>
      <c r="P5" s="39"/>
    </row>
    <row r="6" spans="1:16" ht="14.25" customHeight="1">
      <c r="A6" s="90" t="s">
        <v>14</v>
      </c>
      <c r="B6" s="283" t="s">
        <v>15</v>
      </c>
      <c r="C6" s="38" t="s">
        <v>16</v>
      </c>
      <c r="D6" s="36" t="s">
        <v>17</v>
      </c>
      <c r="E6" s="37" t="s">
        <v>18</v>
      </c>
      <c r="F6" s="130"/>
      <c r="G6" s="93" t="s">
        <v>161</v>
      </c>
      <c r="H6" s="183" t="s">
        <v>16</v>
      </c>
      <c r="I6" s="39" t="s">
        <v>19</v>
      </c>
      <c r="J6" s="36" t="s">
        <v>16</v>
      </c>
      <c r="K6" s="36" t="s">
        <v>20</v>
      </c>
      <c r="L6" s="36"/>
      <c r="M6" s="38"/>
      <c r="N6" s="90" t="s">
        <v>7</v>
      </c>
      <c r="P6" s="39"/>
    </row>
    <row r="7" spans="1:16" ht="15" customHeight="1">
      <c r="A7" s="90" t="s">
        <v>21</v>
      </c>
      <c r="B7" s="283"/>
      <c r="C7" s="38" t="s">
        <v>7</v>
      </c>
      <c r="D7" s="36" t="s">
        <v>22</v>
      </c>
      <c r="E7" s="37" t="s">
        <v>8</v>
      </c>
      <c r="F7" s="130"/>
      <c r="G7" s="93" t="s">
        <v>18</v>
      </c>
      <c r="H7" s="183" t="s">
        <v>161</v>
      </c>
      <c r="I7" s="39" t="s">
        <v>24</v>
      </c>
      <c r="J7" s="36" t="s">
        <v>6</v>
      </c>
      <c r="K7" s="36" t="s">
        <v>25</v>
      </c>
      <c r="L7" s="36" t="s">
        <v>23</v>
      </c>
      <c r="M7" s="38"/>
      <c r="N7" s="90" t="s">
        <v>10</v>
      </c>
      <c r="P7" s="39"/>
    </row>
    <row r="8" spans="1:16" ht="14.25" customHeight="1">
      <c r="A8" s="90" t="s">
        <v>26</v>
      </c>
      <c r="B8" s="283"/>
      <c r="C8" s="38" t="s">
        <v>27</v>
      </c>
      <c r="D8" s="36" t="s">
        <v>28</v>
      </c>
      <c r="E8" s="37" t="s">
        <v>29</v>
      </c>
      <c r="F8" s="131" t="s">
        <v>23</v>
      </c>
      <c r="G8" s="93" t="s">
        <v>11</v>
      </c>
      <c r="H8" s="183" t="s">
        <v>18</v>
      </c>
      <c r="I8" s="39" t="s">
        <v>30</v>
      </c>
      <c r="J8" s="36" t="s">
        <v>25</v>
      </c>
      <c r="K8" s="36" t="s">
        <v>31</v>
      </c>
      <c r="L8" s="36" t="s">
        <v>24</v>
      </c>
      <c r="M8" s="38"/>
      <c r="N8" s="90" t="s">
        <v>26</v>
      </c>
      <c r="P8" s="39"/>
    </row>
    <row r="9" spans="1:16" ht="13.5" customHeight="1">
      <c r="A9" s="90" t="s">
        <v>32</v>
      </c>
      <c r="B9" s="283"/>
      <c r="C9" s="38" t="s">
        <v>33</v>
      </c>
      <c r="D9" s="36" t="s">
        <v>25</v>
      </c>
      <c r="E9" s="37" t="s">
        <v>12</v>
      </c>
      <c r="F9" s="131" t="s">
        <v>17</v>
      </c>
      <c r="G9" s="93" t="s">
        <v>29</v>
      </c>
      <c r="H9" s="183" t="s">
        <v>11</v>
      </c>
      <c r="I9" s="38" t="s">
        <v>22</v>
      </c>
      <c r="J9" s="36" t="s">
        <v>35</v>
      </c>
      <c r="K9" s="36" t="s">
        <v>20</v>
      </c>
      <c r="L9" s="36" t="s">
        <v>34</v>
      </c>
      <c r="M9" s="38" t="s">
        <v>6</v>
      </c>
      <c r="N9" s="90" t="s">
        <v>36</v>
      </c>
      <c r="P9" s="39"/>
    </row>
    <row r="10" spans="1:16" ht="12.75" customHeight="1">
      <c r="A10" s="90" t="s">
        <v>37</v>
      </c>
      <c r="B10" s="283" t="s">
        <v>38</v>
      </c>
      <c r="C10" s="38" t="s">
        <v>17</v>
      </c>
      <c r="D10" s="36" t="s">
        <v>31</v>
      </c>
      <c r="E10" s="37" t="s">
        <v>39</v>
      </c>
      <c r="F10" s="131" t="s">
        <v>8</v>
      </c>
      <c r="G10" s="93" t="s">
        <v>22</v>
      </c>
      <c r="H10" s="183" t="s">
        <v>29</v>
      </c>
      <c r="I10" s="38" t="s">
        <v>31</v>
      </c>
      <c r="J10" s="36" t="s">
        <v>25</v>
      </c>
      <c r="K10" s="36" t="s">
        <v>22</v>
      </c>
      <c r="L10" s="36" t="s">
        <v>12</v>
      </c>
      <c r="M10" s="38" t="s">
        <v>31</v>
      </c>
      <c r="N10" s="90"/>
      <c r="P10" s="39"/>
    </row>
    <row r="11" spans="1:16" ht="12.75" customHeight="1">
      <c r="A11" s="90"/>
      <c r="B11" s="283"/>
      <c r="C11" s="38" t="s">
        <v>8</v>
      </c>
      <c r="D11" s="36" t="s">
        <v>40</v>
      </c>
      <c r="E11" s="37" t="s">
        <v>25</v>
      </c>
      <c r="F11" s="131" t="s">
        <v>35</v>
      </c>
      <c r="G11" s="93" t="s">
        <v>30</v>
      </c>
      <c r="H11" s="183" t="s">
        <v>22</v>
      </c>
      <c r="I11" s="38" t="s">
        <v>20</v>
      </c>
      <c r="J11" s="36" t="s">
        <v>17</v>
      </c>
      <c r="K11" s="36" t="s">
        <v>40</v>
      </c>
      <c r="L11" s="36" t="s">
        <v>31</v>
      </c>
      <c r="M11" s="38" t="s">
        <v>22</v>
      </c>
      <c r="N11" s="90"/>
      <c r="P11" s="39"/>
    </row>
    <row r="12" spans="1:14" ht="12.75" customHeight="1">
      <c r="A12" s="90"/>
      <c r="B12" s="283"/>
      <c r="C12" s="38" t="s">
        <v>41</v>
      </c>
      <c r="D12" s="36" t="s">
        <v>18</v>
      </c>
      <c r="E12" s="37" t="s">
        <v>31</v>
      </c>
      <c r="F12" s="131" t="s">
        <v>12</v>
      </c>
      <c r="G12" s="93" t="s">
        <v>162</v>
      </c>
      <c r="H12" s="183" t="s">
        <v>40</v>
      </c>
      <c r="I12" s="38" t="s">
        <v>42</v>
      </c>
      <c r="J12" s="36" t="s">
        <v>12</v>
      </c>
      <c r="K12" s="36" t="s">
        <v>12</v>
      </c>
      <c r="L12" s="36" t="s">
        <v>12</v>
      </c>
      <c r="M12" s="38" t="s">
        <v>17</v>
      </c>
      <c r="N12" s="90"/>
    </row>
    <row r="13" spans="1:14" ht="13.5" customHeight="1" thickBot="1">
      <c r="A13" s="94"/>
      <c r="B13" s="284"/>
      <c r="C13" s="40"/>
      <c r="D13" s="41"/>
      <c r="E13" s="42"/>
      <c r="F13" s="132"/>
      <c r="G13" s="133" t="s">
        <v>12</v>
      </c>
      <c r="H13" s="185" t="s">
        <v>12</v>
      </c>
      <c r="I13" s="40"/>
      <c r="J13" s="41"/>
      <c r="K13" s="42"/>
      <c r="L13" s="41"/>
      <c r="M13" s="186"/>
      <c r="N13" s="94"/>
    </row>
    <row r="14" spans="1:14" ht="13.5" thickBot="1">
      <c r="A14" s="273" t="s">
        <v>43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5"/>
    </row>
    <row r="15" spans="1:14" ht="15.75">
      <c r="A15" s="187" t="s">
        <v>44</v>
      </c>
      <c r="B15" s="188" t="s">
        <v>94</v>
      </c>
      <c r="C15" s="189">
        <v>10</v>
      </c>
      <c r="D15" s="190">
        <v>10</v>
      </c>
      <c r="E15" s="191">
        <v>15</v>
      </c>
      <c r="F15" s="192">
        <v>14</v>
      </c>
      <c r="G15" s="193">
        <v>14</v>
      </c>
      <c r="H15" s="189"/>
      <c r="I15" s="194"/>
      <c r="J15" s="190"/>
      <c r="K15" s="190"/>
      <c r="L15" s="190"/>
      <c r="M15" s="192"/>
      <c r="N15" s="193">
        <f aca="true" t="shared" si="0" ref="N15:N27">SUM(C15:M15)</f>
        <v>63</v>
      </c>
    </row>
    <row r="16" spans="1:14" ht="15.75">
      <c r="A16" s="95" t="s">
        <v>45</v>
      </c>
      <c r="B16" s="195" t="s">
        <v>163</v>
      </c>
      <c r="C16" s="100">
        <v>9</v>
      </c>
      <c r="D16" s="44">
        <v>9</v>
      </c>
      <c r="E16" s="45">
        <v>14</v>
      </c>
      <c r="F16" s="101">
        <v>15</v>
      </c>
      <c r="G16" s="196">
        <v>15</v>
      </c>
      <c r="H16" s="100"/>
      <c r="I16" s="43"/>
      <c r="J16" s="44"/>
      <c r="K16" s="44"/>
      <c r="L16" s="44"/>
      <c r="M16" s="101"/>
      <c r="N16" s="197">
        <f t="shared" si="0"/>
        <v>62</v>
      </c>
    </row>
    <row r="17" spans="1:14" ht="15.75">
      <c r="A17" s="95" t="s">
        <v>46</v>
      </c>
      <c r="B17" s="195" t="s">
        <v>164</v>
      </c>
      <c r="C17" s="100">
        <v>1</v>
      </c>
      <c r="D17" s="44">
        <v>4</v>
      </c>
      <c r="E17" s="45">
        <v>12</v>
      </c>
      <c r="F17" s="101">
        <v>12</v>
      </c>
      <c r="G17" s="196">
        <v>13</v>
      </c>
      <c r="H17" s="100"/>
      <c r="I17" s="43"/>
      <c r="J17" s="44"/>
      <c r="K17" s="44"/>
      <c r="L17" s="44"/>
      <c r="M17" s="101"/>
      <c r="N17" s="197">
        <f t="shared" si="0"/>
        <v>42</v>
      </c>
    </row>
    <row r="18" spans="1:14" ht="15.75">
      <c r="A18" s="95" t="s">
        <v>47</v>
      </c>
      <c r="B18" s="195" t="s">
        <v>165</v>
      </c>
      <c r="C18" s="100">
        <v>7</v>
      </c>
      <c r="D18" s="44">
        <v>7</v>
      </c>
      <c r="E18" s="45">
        <v>1</v>
      </c>
      <c r="F18" s="101">
        <v>13</v>
      </c>
      <c r="G18" s="196">
        <v>1</v>
      </c>
      <c r="H18" s="100"/>
      <c r="I18" s="43"/>
      <c r="J18" s="44"/>
      <c r="K18" s="44"/>
      <c r="L18" s="44"/>
      <c r="M18" s="101"/>
      <c r="N18" s="197">
        <f t="shared" si="0"/>
        <v>29</v>
      </c>
    </row>
    <row r="19" spans="1:14" ht="15.75">
      <c r="A19" s="95" t="s">
        <v>48</v>
      </c>
      <c r="B19" s="198" t="s">
        <v>182</v>
      </c>
      <c r="C19" s="100">
        <v>1</v>
      </c>
      <c r="D19" s="44">
        <v>1</v>
      </c>
      <c r="E19" s="45">
        <v>13</v>
      </c>
      <c r="F19" s="101"/>
      <c r="G19" s="196">
        <v>12</v>
      </c>
      <c r="H19" s="100"/>
      <c r="I19" s="43"/>
      <c r="J19" s="44"/>
      <c r="K19" s="44"/>
      <c r="L19" s="44"/>
      <c r="M19" s="101"/>
      <c r="N19" s="197">
        <f t="shared" si="0"/>
        <v>27</v>
      </c>
    </row>
    <row r="20" spans="1:14" ht="15.75">
      <c r="A20" s="95" t="s">
        <v>49</v>
      </c>
      <c r="B20" s="195" t="s">
        <v>166</v>
      </c>
      <c r="C20" s="100">
        <v>8</v>
      </c>
      <c r="D20" s="44">
        <v>8</v>
      </c>
      <c r="E20" s="45"/>
      <c r="F20" s="101"/>
      <c r="G20" s="196">
        <v>1</v>
      </c>
      <c r="H20" s="100"/>
      <c r="I20" s="177"/>
      <c r="J20" s="44"/>
      <c r="K20" s="44"/>
      <c r="L20" s="44"/>
      <c r="M20" s="101"/>
      <c r="N20" s="197">
        <f t="shared" si="0"/>
        <v>17</v>
      </c>
    </row>
    <row r="21" spans="1:14" ht="15.75">
      <c r="A21" s="95" t="s">
        <v>50</v>
      </c>
      <c r="B21" s="195" t="s">
        <v>228</v>
      </c>
      <c r="C21" s="100">
        <v>6</v>
      </c>
      <c r="D21" s="44">
        <v>5</v>
      </c>
      <c r="E21" s="45">
        <v>1</v>
      </c>
      <c r="F21" s="101">
        <v>1</v>
      </c>
      <c r="G21" s="196">
        <v>1</v>
      </c>
      <c r="H21" s="100"/>
      <c r="I21" s="43"/>
      <c r="J21" s="44"/>
      <c r="K21" s="44"/>
      <c r="L21" s="44"/>
      <c r="M21" s="101"/>
      <c r="N21" s="197">
        <f t="shared" si="0"/>
        <v>14</v>
      </c>
    </row>
    <row r="22" spans="1:14" ht="15.75">
      <c r="A22" s="95" t="s">
        <v>51</v>
      </c>
      <c r="B22" s="195" t="s">
        <v>125</v>
      </c>
      <c r="C22" s="100">
        <v>2</v>
      </c>
      <c r="D22" s="47">
        <v>6</v>
      </c>
      <c r="E22" s="48"/>
      <c r="F22" s="101">
        <v>1</v>
      </c>
      <c r="G22" s="199">
        <v>1</v>
      </c>
      <c r="H22" s="200"/>
      <c r="I22" s="46"/>
      <c r="J22" s="47"/>
      <c r="K22" s="47"/>
      <c r="L22" s="47"/>
      <c r="M22" s="102"/>
      <c r="N22" s="197">
        <f t="shared" si="0"/>
        <v>10</v>
      </c>
    </row>
    <row r="23" spans="1:14" ht="15.75">
      <c r="A23" s="95" t="s">
        <v>52</v>
      </c>
      <c r="B23" s="195" t="s">
        <v>168</v>
      </c>
      <c r="C23" s="100">
        <v>5</v>
      </c>
      <c r="D23" s="47">
        <v>2</v>
      </c>
      <c r="E23" s="48">
        <v>1</v>
      </c>
      <c r="F23" s="101">
        <v>1</v>
      </c>
      <c r="G23" s="199">
        <v>1</v>
      </c>
      <c r="H23" s="200"/>
      <c r="I23" s="46"/>
      <c r="J23" s="47"/>
      <c r="K23" s="47"/>
      <c r="L23" s="47"/>
      <c r="M23" s="102"/>
      <c r="N23" s="197">
        <f t="shared" si="0"/>
        <v>10</v>
      </c>
    </row>
    <row r="24" spans="1:14" ht="15.75">
      <c r="A24" s="95" t="s">
        <v>53</v>
      </c>
      <c r="B24" s="195" t="s">
        <v>56</v>
      </c>
      <c r="C24" s="100">
        <v>4</v>
      </c>
      <c r="D24" s="47">
        <v>3</v>
      </c>
      <c r="E24" s="48">
        <v>1</v>
      </c>
      <c r="F24" s="101">
        <v>1</v>
      </c>
      <c r="G24" s="199">
        <v>1</v>
      </c>
      <c r="H24" s="200"/>
      <c r="I24" s="46"/>
      <c r="J24" s="47"/>
      <c r="K24" s="47"/>
      <c r="L24" s="48"/>
      <c r="M24" s="102"/>
      <c r="N24" s="197">
        <f t="shared" si="0"/>
        <v>10</v>
      </c>
    </row>
    <row r="25" spans="1:14" ht="15.75">
      <c r="A25" s="95" t="s">
        <v>54</v>
      </c>
      <c r="B25" s="195" t="s">
        <v>169</v>
      </c>
      <c r="C25" s="100">
        <v>3</v>
      </c>
      <c r="D25" s="47">
        <v>1</v>
      </c>
      <c r="E25" s="48">
        <v>1</v>
      </c>
      <c r="F25" s="101">
        <v>1</v>
      </c>
      <c r="G25" s="199">
        <v>1</v>
      </c>
      <c r="H25" s="200"/>
      <c r="I25" s="46"/>
      <c r="J25" s="47"/>
      <c r="K25" s="47"/>
      <c r="L25" s="48"/>
      <c r="M25" s="102"/>
      <c r="N25" s="197">
        <f t="shared" si="0"/>
        <v>7</v>
      </c>
    </row>
    <row r="26" spans="1:14" ht="15.75">
      <c r="A26" s="96" t="s">
        <v>58</v>
      </c>
      <c r="B26" s="201" t="s">
        <v>147</v>
      </c>
      <c r="C26" s="100"/>
      <c r="D26" s="44"/>
      <c r="E26" s="44">
        <v>1</v>
      </c>
      <c r="F26" s="101">
        <v>1</v>
      </c>
      <c r="G26" s="202">
        <v>1</v>
      </c>
      <c r="H26" s="100"/>
      <c r="I26" s="44"/>
      <c r="J26" s="44"/>
      <c r="K26" s="44"/>
      <c r="L26" s="44"/>
      <c r="M26" s="101"/>
      <c r="N26" s="196">
        <f t="shared" si="0"/>
        <v>3</v>
      </c>
    </row>
    <row r="27" spans="1:14" ht="16.5" thickBot="1">
      <c r="A27" s="94" t="s">
        <v>59</v>
      </c>
      <c r="B27" s="203" t="s">
        <v>122</v>
      </c>
      <c r="C27" s="204"/>
      <c r="D27" s="205"/>
      <c r="E27" s="205"/>
      <c r="F27" s="206"/>
      <c r="G27" s="207">
        <v>1</v>
      </c>
      <c r="H27" s="204"/>
      <c r="I27" s="205"/>
      <c r="J27" s="205"/>
      <c r="K27" s="205"/>
      <c r="L27" s="205"/>
      <c r="M27" s="206"/>
      <c r="N27" s="208">
        <f t="shared" si="0"/>
        <v>1</v>
      </c>
    </row>
    <row r="28" spans="1:14" ht="13.5" thickBot="1">
      <c r="A28" s="276" t="s">
        <v>61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8"/>
    </row>
    <row r="29" spans="1:14" ht="15.75">
      <c r="A29" s="95" t="s">
        <v>44</v>
      </c>
      <c r="B29" s="209" t="s">
        <v>229</v>
      </c>
      <c r="C29" s="137">
        <v>10</v>
      </c>
      <c r="D29" s="135">
        <v>10</v>
      </c>
      <c r="E29" s="136">
        <v>15</v>
      </c>
      <c r="F29" s="136">
        <v>15</v>
      </c>
      <c r="G29" s="95">
        <v>15</v>
      </c>
      <c r="H29" s="189"/>
      <c r="I29" s="134"/>
      <c r="J29" s="135"/>
      <c r="K29" s="135"/>
      <c r="L29" s="135"/>
      <c r="M29" s="138"/>
      <c r="N29" s="95">
        <f aca="true" t="shared" si="1" ref="N29:N37">SUM(C29:M29)</f>
        <v>65</v>
      </c>
    </row>
    <row r="30" spans="1:14" ht="15.75">
      <c r="A30" s="95" t="s">
        <v>45</v>
      </c>
      <c r="B30" s="210" t="s">
        <v>171</v>
      </c>
      <c r="C30" s="100">
        <v>9</v>
      </c>
      <c r="D30" s="44">
        <v>5</v>
      </c>
      <c r="E30" s="45">
        <v>13</v>
      </c>
      <c r="F30" s="45">
        <v>14</v>
      </c>
      <c r="G30" s="96">
        <v>14</v>
      </c>
      <c r="H30" s="100"/>
      <c r="I30" s="43"/>
      <c r="J30" s="44"/>
      <c r="K30" s="44"/>
      <c r="L30" s="44"/>
      <c r="M30" s="101"/>
      <c r="N30" s="95">
        <f t="shared" si="1"/>
        <v>55</v>
      </c>
    </row>
    <row r="31" spans="1:14" ht="15.75">
      <c r="A31" s="95" t="s">
        <v>46</v>
      </c>
      <c r="B31" s="210" t="s">
        <v>170</v>
      </c>
      <c r="C31" s="100">
        <v>7</v>
      </c>
      <c r="D31" s="44">
        <v>8</v>
      </c>
      <c r="E31" s="45">
        <v>14</v>
      </c>
      <c r="F31" s="45">
        <v>12</v>
      </c>
      <c r="G31" s="96">
        <v>13</v>
      </c>
      <c r="H31" s="100"/>
      <c r="I31" s="43"/>
      <c r="J31" s="44"/>
      <c r="K31" s="44"/>
      <c r="L31" s="44"/>
      <c r="M31" s="101"/>
      <c r="N31" s="95">
        <f t="shared" si="1"/>
        <v>54</v>
      </c>
    </row>
    <row r="32" spans="1:14" ht="15.75">
      <c r="A32" s="95" t="s">
        <v>47</v>
      </c>
      <c r="B32" s="210" t="s">
        <v>163</v>
      </c>
      <c r="C32" s="100">
        <v>6</v>
      </c>
      <c r="D32" s="44">
        <v>7</v>
      </c>
      <c r="E32" s="45">
        <v>11</v>
      </c>
      <c r="F32" s="45">
        <v>13</v>
      </c>
      <c r="G32" s="96">
        <v>12</v>
      </c>
      <c r="H32" s="100"/>
      <c r="I32" s="43"/>
      <c r="J32" s="44"/>
      <c r="K32" s="44"/>
      <c r="L32" s="44"/>
      <c r="M32" s="101"/>
      <c r="N32" s="95">
        <f t="shared" si="1"/>
        <v>49</v>
      </c>
    </row>
    <row r="33" spans="1:14" ht="15.75">
      <c r="A33" s="95" t="s">
        <v>48</v>
      </c>
      <c r="B33" s="210" t="s">
        <v>167</v>
      </c>
      <c r="C33" s="100">
        <v>5</v>
      </c>
      <c r="D33" s="44">
        <v>6</v>
      </c>
      <c r="E33" s="45">
        <v>12</v>
      </c>
      <c r="F33" s="45">
        <v>11</v>
      </c>
      <c r="G33" s="96">
        <v>11</v>
      </c>
      <c r="H33" s="100"/>
      <c r="I33" s="43"/>
      <c r="J33" s="44"/>
      <c r="K33" s="44"/>
      <c r="L33" s="44"/>
      <c r="M33" s="101"/>
      <c r="N33" s="95">
        <f t="shared" si="1"/>
        <v>45</v>
      </c>
    </row>
    <row r="34" spans="1:14" ht="15.75">
      <c r="A34" s="95" t="s">
        <v>49</v>
      </c>
      <c r="B34" s="210" t="s">
        <v>230</v>
      </c>
      <c r="C34" s="100">
        <v>8</v>
      </c>
      <c r="D34" s="47">
        <v>9</v>
      </c>
      <c r="E34" s="48">
        <v>1</v>
      </c>
      <c r="F34" s="45">
        <v>1</v>
      </c>
      <c r="G34" s="97">
        <v>1</v>
      </c>
      <c r="H34" s="200"/>
      <c r="I34" s="46"/>
      <c r="J34" s="47"/>
      <c r="K34" s="47"/>
      <c r="L34" s="47"/>
      <c r="M34" s="102"/>
      <c r="N34" s="95">
        <f t="shared" si="1"/>
        <v>20</v>
      </c>
    </row>
    <row r="35" spans="1:14" ht="15.75">
      <c r="A35" s="139" t="s">
        <v>53</v>
      </c>
      <c r="B35" s="210" t="s">
        <v>172</v>
      </c>
      <c r="C35" s="100">
        <v>4</v>
      </c>
      <c r="D35" s="44">
        <v>4</v>
      </c>
      <c r="E35" s="45">
        <v>1</v>
      </c>
      <c r="F35" s="45">
        <v>1</v>
      </c>
      <c r="G35" s="96">
        <v>1</v>
      </c>
      <c r="H35" s="100"/>
      <c r="I35" s="43"/>
      <c r="J35" s="44"/>
      <c r="K35" s="44"/>
      <c r="L35" s="44"/>
      <c r="M35" s="101"/>
      <c r="N35" s="96">
        <f t="shared" si="1"/>
        <v>11</v>
      </c>
    </row>
    <row r="36" spans="1:14" ht="15.75">
      <c r="A36" s="139" t="s">
        <v>57</v>
      </c>
      <c r="B36" s="210" t="s">
        <v>122</v>
      </c>
      <c r="C36" s="100"/>
      <c r="D36" s="44"/>
      <c r="E36" s="45"/>
      <c r="F36" s="45">
        <v>1</v>
      </c>
      <c r="G36" s="96">
        <v>1</v>
      </c>
      <c r="H36" s="100"/>
      <c r="I36" s="43"/>
      <c r="J36" s="44"/>
      <c r="K36" s="44"/>
      <c r="L36" s="44"/>
      <c r="M36" s="211"/>
      <c r="N36" s="96">
        <f t="shared" si="1"/>
        <v>2</v>
      </c>
    </row>
    <row r="37" spans="1:14" ht="16.5" thickBot="1">
      <c r="A37" s="244" t="s">
        <v>58</v>
      </c>
      <c r="B37" s="212" t="s">
        <v>201</v>
      </c>
      <c r="C37" s="213"/>
      <c r="D37" s="214"/>
      <c r="E37" s="215"/>
      <c r="F37" s="215"/>
      <c r="G37" s="90">
        <v>1</v>
      </c>
      <c r="H37" s="204"/>
      <c r="I37" s="216"/>
      <c r="J37" s="214"/>
      <c r="K37" s="214"/>
      <c r="L37" s="214"/>
      <c r="M37" s="217"/>
      <c r="N37" s="90">
        <f t="shared" si="1"/>
        <v>1</v>
      </c>
    </row>
    <row r="38" spans="1:14" ht="13.5" thickBot="1">
      <c r="A38" s="1"/>
      <c r="B38" s="49" t="s">
        <v>63</v>
      </c>
      <c r="C38" s="140" t="s">
        <v>64</v>
      </c>
      <c r="D38" s="51" t="s">
        <v>65</v>
      </c>
      <c r="E38" s="52" t="s">
        <v>66</v>
      </c>
      <c r="F38" s="141" t="s">
        <v>67</v>
      </c>
      <c r="G38" s="98" t="s">
        <v>68</v>
      </c>
      <c r="H38" s="218" t="s">
        <v>69</v>
      </c>
      <c r="I38" s="50" t="s">
        <v>70</v>
      </c>
      <c r="J38" s="51" t="s">
        <v>71</v>
      </c>
      <c r="K38" s="51" t="s">
        <v>72</v>
      </c>
      <c r="L38" s="51" t="s">
        <v>173</v>
      </c>
      <c r="M38" s="99" t="s">
        <v>174</v>
      </c>
      <c r="N38" s="142"/>
    </row>
    <row r="39" ht="12.75">
      <c r="B39" s="2" t="s">
        <v>73</v>
      </c>
    </row>
    <row r="40" spans="1:14" ht="12.75">
      <c r="A40" s="267" t="s">
        <v>148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</row>
    <row r="41" spans="1:14" ht="12.75">
      <c r="A41" s="268" t="s">
        <v>127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</row>
    <row r="42" spans="1:14" ht="12.75">
      <c r="A42" s="268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</row>
    <row r="44" spans="3:4" ht="12.75">
      <c r="C44" s="4"/>
      <c r="D44" s="4"/>
    </row>
    <row r="45" ht="12.75">
      <c r="B45" s="4" t="s">
        <v>129</v>
      </c>
    </row>
    <row r="46" spans="2:13" ht="12.75">
      <c r="B46" s="269" t="s">
        <v>149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</row>
    <row r="47" spans="2:13" ht="12.75">
      <c r="B47" s="269" t="s">
        <v>150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</row>
    <row r="48" spans="2:11" ht="12.75">
      <c r="B48" s="286" t="s">
        <v>175</v>
      </c>
      <c r="C48" s="286"/>
      <c r="D48" s="286"/>
      <c r="E48" s="286"/>
      <c r="F48" s="286"/>
      <c r="G48" s="286"/>
      <c r="H48" s="286"/>
      <c r="I48" s="286"/>
      <c r="J48" s="286"/>
      <c r="K48" s="286"/>
    </row>
    <row r="49" spans="1:14" ht="12.75">
      <c r="A49" s="268" t="s">
        <v>235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</row>
    <row r="50" spans="5:14" ht="12.75">
      <c r="E50" s="285" t="s">
        <v>74</v>
      </c>
      <c r="F50" s="285"/>
      <c r="G50" s="285"/>
      <c r="H50" s="285"/>
      <c r="I50" s="285"/>
      <c r="J50" s="285"/>
      <c r="K50" s="279" t="s">
        <v>75</v>
      </c>
      <c r="L50" s="279"/>
      <c r="M50" s="279"/>
      <c r="N50" s="279"/>
    </row>
    <row r="51" spans="11:14" ht="12.75">
      <c r="K51" s="280" t="s">
        <v>76</v>
      </c>
      <c r="L51" s="280"/>
      <c r="M51" s="280"/>
      <c r="N51" s="280"/>
    </row>
    <row r="52" spans="11:14" ht="12.75">
      <c r="K52" s="285" t="s">
        <v>128</v>
      </c>
      <c r="L52" s="285"/>
      <c r="M52" s="285"/>
      <c r="N52" s="285"/>
    </row>
    <row r="60" spans="2:14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</sheetData>
  <sheetProtection/>
  <mergeCells count="17">
    <mergeCell ref="K51:N51"/>
    <mergeCell ref="A1:N1"/>
    <mergeCell ref="B2:B5"/>
    <mergeCell ref="B6:B9"/>
    <mergeCell ref="B10:B13"/>
    <mergeCell ref="K52:N52"/>
    <mergeCell ref="B47:M47"/>
    <mergeCell ref="B48:K48"/>
    <mergeCell ref="A49:N49"/>
    <mergeCell ref="E50:J50"/>
    <mergeCell ref="A14:N14"/>
    <mergeCell ref="A28:N28"/>
    <mergeCell ref="K50:N50"/>
    <mergeCell ref="A40:N40"/>
    <mergeCell ref="A41:N41"/>
    <mergeCell ref="A42:N42"/>
    <mergeCell ref="B46:M46"/>
  </mergeCells>
  <printOptions/>
  <pageMargins left="0.75" right="0.75" top="1" bottom="1" header="0.4921259845" footer="0.4921259845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A1">
      <selection activeCell="A4" sqref="A4"/>
    </sheetView>
  </sheetViews>
  <sheetFormatPr defaultColWidth="9.00390625" defaultRowHeight="12.75"/>
  <cols>
    <col min="1" max="1" width="6.75390625" style="3" customWidth="1"/>
    <col min="2" max="2" width="21.375" style="0" customWidth="1"/>
    <col min="3" max="3" width="4.375" style="3" customWidth="1"/>
    <col min="4" max="4" width="24.625" style="0" customWidth="1"/>
    <col min="5" max="5" width="6.625" style="3" customWidth="1"/>
    <col min="6" max="6" width="4.875" style="3" customWidth="1"/>
    <col min="7" max="7" width="8.875" style="3" customWidth="1"/>
    <col min="8" max="8" width="7.875" style="0" customWidth="1"/>
  </cols>
  <sheetData>
    <row r="1" spans="1:8" ht="12.75">
      <c r="A1" s="159"/>
      <c r="B1" s="127"/>
      <c r="C1" s="159"/>
      <c r="D1" s="127"/>
      <c r="E1" s="159"/>
      <c r="F1" s="159"/>
      <c r="G1" s="159"/>
      <c r="H1" s="127"/>
    </row>
    <row r="2" spans="1:8" ht="15.75">
      <c r="A2" s="288" t="s">
        <v>144</v>
      </c>
      <c r="B2" s="288"/>
      <c r="C2" s="288"/>
      <c r="D2" s="288"/>
      <c r="E2" s="288"/>
      <c r="F2" s="288"/>
      <c r="G2" s="288"/>
      <c r="H2" s="288"/>
    </row>
    <row r="3" spans="1:8" ht="16.5" thickBot="1">
      <c r="A3" s="287" t="s">
        <v>179</v>
      </c>
      <c r="B3" s="287"/>
      <c r="C3" s="287"/>
      <c r="D3" s="287"/>
      <c r="E3" s="287"/>
      <c r="F3" s="287"/>
      <c r="G3" s="287"/>
      <c r="H3" s="287"/>
    </row>
    <row r="4" spans="1:8" s="4" customFormat="1" ht="13.5" thickBot="1">
      <c r="A4" s="94" t="s">
        <v>134</v>
      </c>
      <c r="B4" s="94" t="s">
        <v>135</v>
      </c>
      <c r="C4" s="94" t="s">
        <v>136</v>
      </c>
      <c r="D4" s="94" t="s">
        <v>137</v>
      </c>
      <c r="E4" s="94" t="s">
        <v>87</v>
      </c>
      <c r="F4" s="94" t="s">
        <v>138</v>
      </c>
      <c r="G4" s="94" t="s">
        <v>139</v>
      </c>
      <c r="H4" s="94" t="s">
        <v>84</v>
      </c>
    </row>
    <row r="5" spans="1:8" ht="13.5" thickBot="1">
      <c r="A5" s="289" t="s">
        <v>140</v>
      </c>
      <c r="B5" s="290"/>
      <c r="C5" s="290"/>
      <c r="D5" s="290"/>
      <c r="E5" s="290"/>
      <c r="F5" s="290"/>
      <c r="G5" s="291"/>
      <c r="H5" s="292"/>
    </row>
    <row r="6" spans="1:8" ht="12.75">
      <c r="A6" s="143" t="s">
        <v>44</v>
      </c>
      <c r="B6" s="144" t="s">
        <v>203</v>
      </c>
      <c r="C6" s="143">
        <v>13</v>
      </c>
      <c r="D6" s="145" t="s">
        <v>94</v>
      </c>
      <c r="E6" s="146">
        <v>12.1</v>
      </c>
      <c r="F6" s="147">
        <v>-1</v>
      </c>
      <c r="G6" s="228">
        <f aca="true" t="shared" si="0" ref="G6:G18">SUM(E6:F6)</f>
        <v>11.1</v>
      </c>
      <c r="H6" s="148">
        <f>G6-$G$6</f>
        <v>0</v>
      </c>
    </row>
    <row r="7" spans="1:8" ht="12.75">
      <c r="A7" s="149" t="s">
        <v>45</v>
      </c>
      <c r="B7" s="150" t="s">
        <v>205</v>
      </c>
      <c r="C7" s="149">
        <v>14</v>
      </c>
      <c r="D7" s="151" t="s">
        <v>94</v>
      </c>
      <c r="E7" s="152">
        <v>11.7</v>
      </c>
      <c r="F7" s="153">
        <v>-0.5</v>
      </c>
      <c r="G7" s="229">
        <f t="shared" si="0"/>
        <v>11.2</v>
      </c>
      <c r="H7" s="154">
        <f aca="true" t="shared" si="1" ref="H7:H18">G7-$G$6</f>
        <v>0.09999999999999964</v>
      </c>
    </row>
    <row r="8" spans="1:8" ht="12.75">
      <c r="A8" s="149" t="s">
        <v>46</v>
      </c>
      <c r="B8" s="150" t="s">
        <v>204</v>
      </c>
      <c r="C8" s="149">
        <v>12</v>
      </c>
      <c r="D8" s="151" t="s">
        <v>94</v>
      </c>
      <c r="E8" s="152">
        <v>13.8</v>
      </c>
      <c r="F8" s="153">
        <v>-1.5</v>
      </c>
      <c r="G8" s="229">
        <f t="shared" si="0"/>
        <v>12.3</v>
      </c>
      <c r="H8" s="154">
        <f t="shared" si="1"/>
        <v>1.200000000000001</v>
      </c>
    </row>
    <row r="9" spans="1:8" ht="12.75">
      <c r="A9" s="149" t="s">
        <v>47</v>
      </c>
      <c r="B9" s="150" t="s">
        <v>211</v>
      </c>
      <c r="C9" s="149">
        <v>12</v>
      </c>
      <c r="D9" s="151" t="s">
        <v>231</v>
      </c>
      <c r="E9" s="152">
        <v>14.1</v>
      </c>
      <c r="F9" s="153">
        <v>-1.5</v>
      </c>
      <c r="G9" s="229">
        <f t="shared" si="0"/>
        <v>12.6</v>
      </c>
      <c r="H9" s="154">
        <f t="shared" si="1"/>
        <v>1.5</v>
      </c>
    </row>
    <row r="10" spans="1:8" ht="12.75">
      <c r="A10" s="149" t="s">
        <v>48</v>
      </c>
      <c r="B10" s="150" t="s">
        <v>218</v>
      </c>
      <c r="C10" s="149">
        <v>14</v>
      </c>
      <c r="D10" s="151" t="s">
        <v>62</v>
      </c>
      <c r="E10" s="152">
        <v>15.5</v>
      </c>
      <c r="F10" s="153">
        <v>-0.5</v>
      </c>
      <c r="G10" s="229">
        <f t="shared" si="0"/>
        <v>15</v>
      </c>
      <c r="H10" s="154">
        <f t="shared" si="1"/>
        <v>3.9000000000000004</v>
      </c>
    </row>
    <row r="11" spans="1:8" ht="12.75">
      <c r="A11" s="149" t="s">
        <v>49</v>
      </c>
      <c r="B11" s="150" t="s">
        <v>232</v>
      </c>
      <c r="C11" s="149">
        <v>12</v>
      </c>
      <c r="D11" s="151" t="s">
        <v>62</v>
      </c>
      <c r="E11" s="152">
        <v>19.6</v>
      </c>
      <c r="F11" s="153">
        <v>-1.5</v>
      </c>
      <c r="G11" s="229">
        <f t="shared" si="0"/>
        <v>18.1</v>
      </c>
      <c r="H11" s="154">
        <f t="shared" si="1"/>
        <v>7.000000000000002</v>
      </c>
    </row>
    <row r="12" spans="1:8" ht="12.75">
      <c r="A12" s="149" t="s">
        <v>50</v>
      </c>
      <c r="B12" s="150" t="s">
        <v>219</v>
      </c>
      <c r="C12" s="149">
        <v>11</v>
      </c>
      <c r="D12" s="151" t="s">
        <v>180</v>
      </c>
      <c r="E12" s="152">
        <v>20.6</v>
      </c>
      <c r="F12" s="153">
        <v>-2</v>
      </c>
      <c r="G12" s="229">
        <f t="shared" si="0"/>
        <v>18.6</v>
      </c>
      <c r="H12" s="154">
        <f t="shared" si="1"/>
        <v>7.500000000000002</v>
      </c>
    </row>
    <row r="13" spans="1:8" ht="12.75">
      <c r="A13" s="149" t="s">
        <v>51</v>
      </c>
      <c r="B13" s="150" t="s">
        <v>220</v>
      </c>
      <c r="C13" s="149">
        <v>14</v>
      </c>
      <c r="D13" s="151" t="s">
        <v>221</v>
      </c>
      <c r="E13" s="152">
        <v>19.4</v>
      </c>
      <c r="F13" s="153">
        <v>-0.5</v>
      </c>
      <c r="G13" s="229">
        <f t="shared" si="0"/>
        <v>18.9</v>
      </c>
      <c r="H13" s="154">
        <f t="shared" si="1"/>
        <v>7.799999999999999</v>
      </c>
    </row>
    <row r="14" spans="1:8" ht="12.75">
      <c r="A14" s="149" t="s">
        <v>52</v>
      </c>
      <c r="B14" s="150" t="s">
        <v>222</v>
      </c>
      <c r="C14" s="149">
        <v>14</v>
      </c>
      <c r="D14" s="151" t="s">
        <v>221</v>
      </c>
      <c r="E14" s="152">
        <v>19.7</v>
      </c>
      <c r="F14" s="153">
        <v>-0.5</v>
      </c>
      <c r="G14" s="229">
        <f t="shared" si="0"/>
        <v>19.2</v>
      </c>
      <c r="H14" s="154">
        <f t="shared" si="1"/>
        <v>8.1</v>
      </c>
    </row>
    <row r="15" spans="1:8" ht="12.75">
      <c r="A15" s="149" t="s">
        <v>53</v>
      </c>
      <c r="B15" s="150" t="s">
        <v>223</v>
      </c>
      <c r="C15" s="149">
        <v>15</v>
      </c>
      <c r="D15" s="151" t="s">
        <v>125</v>
      </c>
      <c r="E15" s="152">
        <v>21.2</v>
      </c>
      <c r="F15" s="153">
        <v>-0.5</v>
      </c>
      <c r="G15" s="229">
        <f t="shared" si="0"/>
        <v>20.7</v>
      </c>
      <c r="H15" s="154">
        <f t="shared" si="1"/>
        <v>9.6</v>
      </c>
    </row>
    <row r="16" spans="1:8" ht="12.75">
      <c r="A16" s="149" t="s">
        <v>54</v>
      </c>
      <c r="B16" s="150" t="s">
        <v>224</v>
      </c>
      <c r="C16" s="149">
        <v>10</v>
      </c>
      <c r="D16" s="151" t="s">
        <v>56</v>
      </c>
      <c r="E16" s="152">
        <v>25</v>
      </c>
      <c r="F16" s="153">
        <v>-2.5</v>
      </c>
      <c r="G16" s="229">
        <f t="shared" si="0"/>
        <v>22.5</v>
      </c>
      <c r="H16" s="154">
        <f t="shared" si="1"/>
        <v>11.4</v>
      </c>
    </row>
    <row r="17" spans="1:8" ht="12.75">
      <c r="A17" s="149" t="s">
        <v>55</v>
      </c>
      <c r="B17" s="150" t="s">
        <v>225</v>
      </c>
      <c r="C17" s="149">
        <v>8</v>
      </c>
      <c r="D17" s="151" t="s">
        <v>226</v>
      </c>
      <c r="E17" s="152">
        <v>27.7</v>
      </c>
      <c r="F17" s="153">
        <v>-3.5</v>
      </c>
      <c r="G17" s="229">
        <f t="shared" si="0"/>
        <v>24.2</v>
      </c>
      <c r="H17" s="154">
        <f t="shared" si="1"/>
        <v>13.1</v>
      </c>
    </row>
    <row r="18" spans="1:8" ht="12.75">
      <c r="A18" s="149" t="s">
        <v>57</v>
      </c>
      <c r="B18" s="150" t="s">
        <v>227</v>
      </c>
      <c r="C18" s="149">
        <v>13</v>
      </c>
      <c r="D18" s="151" t="s">
        <v>228</v>
      </c>
      <c r="E18" s="152">
        <v>25.5</v>
      </c>
      <c r="F18" s="153">
        <v>-1</v>
      </c>
      <c r="G18" s="229">
        <f t="shared" si="0"/>
        <v>24.5</v>
      </c>
      <c r="H18" s="154">
        <f t="shared" si="1"/>
        <v>13.4</v>
      </c>
    </row>
    <row r="19" spans="1:8" ht="12.75">
      <c r="A19" s="149" t="s">
        <v>58</v>
      </c>
      <c r="B19" s="150" t="s">
        <v>233</v>
      </c>
      <c r="C19" s="149">
        <v>15</v>
      </c>
      <c r="D19" s="151" t="s">
        <v>62</v>
      </c>
      <c r="E19" s="152" t="s">
        <v>212</v>
      </c>
      <c r="F19" s="153"/>
      <c r="G19" s="229" t="s">
        <v>212</v>
      </c>
      <c r="H19" s="154"/>
    </row>
    <row r="20" spans="1:8" ht="12.75">
      <c r="A20" s="149" t="s">
        <v>59</v>
      </c>
      <c r="B20" s="150" t="s">
        <v>216</v>
      </c>
      <c r="C20" s="149">
        <v>9</v>
      </c>
      <c r="D20" s="151" t="s">
        <v>182</v>
      </c>
      <c r="E20" s="152" t="s">
        <v>212</v>
      </c>
      <c r="F20" s="153"/>
      <c r="G20" s="229" t="s">
        <v>212</v>
      </c>
      <c r="H20" s="154"/>
    </row>
    <row r="21" spans="1:8" ht="13.5" thickBot="1">
      <c r="A21" s="155" t="s">
        <v>60</v>
      </c>
      <c r="B21" s="156" t="s">
        <v>217</v>
      </c>
      <c r="C21" s="155">
        <v>12</v>
      </c>
      <c r="D21" s="163" t="s">
        <v>182</v>
      </c>
      <c r="E21" s="157" t="s">
        <v>212</v>
      </c>
      <c r="F21" s="164"/>
      <c r="G21" s="230" t="s">
        <v>212</v>
      </c>
      <c r="H21" s="158"/>
    </row>
    <row r="22" spans="1:8" ht="13.5" thickBot="1">
      <c r="A22" s="293" t="s">
        <v>141</v>
      </c>
      <c r="B22" s="294"/>
      <c r="C22" s="294"/>
      <c r="D22" s="294"/>
      <c r="E22" s="294"/>
      <c r="F22" s="294"/>
      <c r="G22" s="295"/>
      <c r="H22" s="296"/>
    </row>
    <row r="23" spans="1:8" ht="12.75">
      <c r="A23" s="143" t="s">
        <v>44</v>
      </c>
      <c r="B23" s="144" t="s">
        <v>198</v>
      </c>
      <c r="C23" s="143">
        <v>13</v>
      </c>
      <c r="D23" s="144" t="s">
        <v>96</v>
      </c>
      <c r="E23" s="146">
        <v>13.1</v>
      </c>
      <c r="F23" s="162">
        <v>-1</v>
      </c>
      <c r="G23" s="228">
        <f aca="true" t="shared" si="2" ref="G23:G35">SUM(E23:F23)</f>
        <v>12.1</v>
      </c>
      <c r="H23" s="148">
        <f>G23-$G$23</f>
        <v>0</v>
      </c>
    </row>
    <row r="24" spans="1:8" ht="12.75">
      <c r="A24" s="149" t="s">
        <v>45</v>
      </c>
      <c r="B24" s="150" t="s">
        <v>197</v>
      </c>
      <c r="C24" s="149">
        <v>15</v>
      </c>
      <c r="D24" s="150" t="s">
        <v>96</v>
      </c>
      <c r="E24" s="152">
        <v>13.7</v>
      </c>
      <c r="F24" s="160">
        <v>0</v>
      </c>
      <c r="G24" s="229">
        <f t="shared" si="2"/>
        <v>13.7</v>
      </c>
      <c r="H24" s="154">
        <f aca="true" t="shared" si="3" ref="H24:H35">G24-$G$23</f>
        <v>1.5999999999999996</v>
      </c>
    </row>
    <row r="25" spans="1:8" ht="12.75">
      <c r="A25" s="149" t="s">
        <v>46</v>
      </c>
      <c r="B25" s="150" t="s">
        <v>199</v>
      </c>
      <c r="C25" s="149">
        <v>11</v>
      </c>
      <c r="D25" s="150" t="s">
        <v>96</v>
      </c>
      <c r="E25" s="152">
        <v>15.7</v>
      </c>
      <c r="F25" s="160">
        <v>-2</v>
      </c>
      <c r="G25" s="229">
        <f t="shared" si="2"/>
        <v>13.7</v>
      </c>
      <c r="H25" s="154">
        <f t="shared" si="3"/>
        <v>1.5999999999999996</v>
      </c>
    </row>
    <row r="26" spans="1:8" ht="12.75">
      <c r="A26" s="149" t="s">
        <v>47</v>
      </c>
      <c r="B26" s="150" t="s">
        <v>208</v>
      </c>
      <c r="C26" s="149">
        <v>15</v>
      </c>
      <c r="D26" s="150" t="s">
        <v>180</v>
      </c>
      <c r="E26" s="152">
        <v>15</v>
      </c>
      <c r="F26" s="160">
        <v>-1</v>
      </c>
      <c r="G26" s="229">
        <f t="shared" si="2"/>
        <v>14</v>
      </c>
      <c r="H26" s="154">
        <f t="shared" si="3"/>
        <v>1.9000000000000004</v>
      </c>
    </row>
    <row r="27" spans="1:8" ht="12.75">
      <c r="A27" s="149" t="s">
        <v>48</v>
      </c>
      <c r="B27" s="150" t="s">
        <v>209</v>
      </c>
      <c r="C27" s="149">
        <v>14</v>
      </c>
      <c r="D27" s="150" t="s">
        <v>62</v>
      </c>
      <c r="E27" s="152">
        <v>15.1</v>
      </c>
      <c r="F27" s="160">
        <v>-0.5</v>
      </c>
      <c r="G27" s="229">
        <f t="shared" si="2"/>
        <v>14.6</v>
      </c>
      <c r="H27" s="154">
        <f t="shared" si="3"/>
        <v>2.5</v>
      </c>
    </row>
    <row r="28" spans="1:8" ht="12.75">
      <c r="A28" s="149" t="s">
        <v>49</v>
      </c>
      <c r="B28" s="150" t="s">
        <v>206</v>
      </c>
      <c r="C28" s="149">
        <v>13</v>
      </c>
      <c r="D28" s="150" t="s">
        <v>180</v>
      </c>
      <c r="E28" s="152">
        <v>16</v>
      </c>
      <c r="F28" s="160">
        <v>-1</v>
      </c>
      <c r="G28" s="229">
        <f t="shared" si="2"/>
        <v>15</v>
      </c>
      <c r="H28" s="154">
        <f t="shared" si="3"/>
        <v>2.9000000000000004</v>
      </c>
    </row>
    <row r="29" spans="1:8" ht="12.75">
      <c r="A29" s="149" t="s">
        <v>50</v>
      </c>
      <c r="B29" s="150" t="s">
        <v>213</v>
      </c>
      <c r="C29" s="149">
        <v>15</v>
      </c>
      <c r="D29" s="150" t="s">
        <v>182</v>
      </c>
      <c r="E29" s="152">
        <v>15.4</v>
      </c>
      <c r="F29" s="160">
        <v>0</v>
      </c>
      <c r="G29" s="229">
        <f t="shared" si="2"/>
        <v>15.4</v>
      </c>
      <c r="H29" s="154">
        <f t="shared" si="3"/>
        <v>3.3000000000000007</v>
      </c>
    </row>
    <row r="30" spans="1:8" ht="12.75">
      <c r="A30" s="149" t="s">
        <v>51</v>
      </c>
      <c r="B30" s="150" t="s">
        <v>207</v>
      </c>
      <c r="C30" s="149">
        <v>10</v>
      </c>
      <c r="D30" s="150" t="s">
        <v>180</v>
      </c>
      <c r="E30" s="152">
        <v>18.2</v>
      </c>
      <c r="F30" s="160">
        <v>-2.5</v>
      </c>
      <c r="G30" s="229">
        <f t="shared" si="2"/>
        <v>15.7</v>
      </c>
      <c r="H30" s="154">
        <f t="shared" si="3"/>
        <v>3.5999999999999996</v>
      </c>
    </row>
    <row r="31" spans="1:8" ht="12.75">
      <c r="A31" s="149" t="s">
        <v>52</v>
      </c>
      <c r="B31" s="150" t="s">
        <v>200</v>
      </c>
      <c r="C31" s="149">
        <v>9</v>
      </c>
      <c r="D31" s="150" t="s">
        <v>201</v>
      </c>
      <c r="E31" s="152">
        <v>20.7</v>
      </c>
      <c r="F31" s="160">
        <v>-3</v>
      </c>
      <c r="G31" s="229">
        <f t="shared" si="2"/>
        <v>17.7</v>
      </c>
      <c r="H31" s="154">
        <f t="shared" si="3"/>
        <v>5.6</v>
      </c>
    </row>
    <row r="32" spans="1:8" ht="12.75">
      <c r="A32" s="149" t="s">
        <v>53</v>
      </c>
      <c r="B32" s="150" t="s">
        <v>214</v>
      </c>
      <c r="C32" s="149">
        <v>14</v>
      </c>
      <c r="D32" s="150" t="s">
        <v>182</v>
      </c>
      <c r="E32" s="152">
        <v>18.3</v>
      </c>
      <c r="F32" s="160">
        <v>-0.5</v>
      </c>
      <c r="G32" s="229">
        <f t="shared" si="2"/>
        <v>17.8</v>
      </c>
      <c r="H32" s="154">
        <f t="shared" si="3"/>
        <v>5.700000000000001</v>
      </c>
    </row>
    <row r="33" spans="1:8" ht="12.75">
      <c r="A33" s="149" t="s">
        <v>54</v>
      </c>
      <c r="B33" s="150" t="s">
        <v>210</v>
      </c>
      <c r="C33" s="149">
        <v>14</v>
      </c>
      <c r="D33" s="150" t="s">
        <v>62</v>
      </c>
      <c r="E33" s="152">
        <v>18.6</v>
      </c>
      <c r="F33" s="160">
        <v>-0.5</v>
      </c>
      <c r="G33" s="229">
        <f t="shared" si="2"/>
        <v>18.1</v>
      </c>
      <c r="H33" s="154">
        <f t="shared" si="3"/>
        <v>6.000000000000002</v>
      </c>
    </row>
    <row r="34" spans="1:8" ht="12.75">
      <c r="A34" s="149" t="s">
        <v>55</v>
      </c>
      <c r="B34" s="150" t="s">
        <v>202</v>
      </c>
      <c r="C34" s="149">
        <v>12</v>
      </c>
      <c r="D34" s="150" t="s">
        <v>96</v>
      </c>
      <c r="E34" s="152">
        <v>22.1</v>
      </c>
      <c r="F34" s="160">
        <v>-1.5</v>
      </c>
      <c r="G34" s="229">
        <f t="shared" si="2"/>
        <v>20.6</v>
      </c>
      <c r="H34" s="154">
        <f t="shared" si="3"/>
        <v>8.500000000000002</v>
      </c>
    </row>
    <row r="35" spans="1:8" ht="13.5" thickBot="1">
      <c r="A35" s="155" t="s">
        <v>57</v>
      </c>
      <c r="B35" s="156" t="s">
        <v>215</v>
      </c>
      <c r="C35" s="155">
        <v>14</v>
      </c>
      <c r="D35" s="163" t="s">
        <v>182</v>
      </c>
      <c r="E35" s="157">
        <v>22.3</v>
      </c>
      <c r="F35" s="161">
        <v>-0.5</v>
      </c>
      <c r="G35" s="230">
        <f t="shared" si="2"/>
        <v>21.8</v>
      </c>
      <c r="H35" s="158">
        <f t="shared" si="3"/>
        <v>9.700000000000001</v>
      </c>
    </row>
    <row r="36" ht="12.75">
      <c r="A36" s="159"/>
    </row>
    <row r="37" spans="1:5" ht="12.75">
      <c r="A37" s="3" t="s">
        <v>142</v>
      </c>
      <c r="B37" t="s">
        <v>143</v>
      </c>
      <c r="E37" s="3" t="s">
        <v>128</v>
      </c>
    </row>
    <row r="39" spans="2:3" ht="12.75">
      <c r="B39" s="267"/>
      <c r="C39" s="267"/>
    </row>
    <row r="49" spans="2:3" ht="12.75">
      <c r="B49" s="267"/>
      <c r="C49" s="267"/>
    </row>
  </sheetData>
  <sheetProtection/>
  <mergeCells count="6">
    <mergeCell ref="B49:C49"/>
    <mergeCell ref="A3:H3"/>
    <mergeCell ref="A2:H2"/>
    <mergeCell ref="A5:H5"/>
    <mergeCell ref="A22:H22"/>
    <mergeCell ref="B39:C39"/>
  </mergeCells>
  <printOptions/>
  <pageMargins left="0.75" right="0.75" top="1" bottom="1" header="0.4921259845" footer="0.4921259845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Edita Bričová</cp:lastModifiedBy>
  <cp:lastPrinted>2013-06-02T17:38:33Z</cp:lastPrinted>
  <dcterms:created xsi:type="dcterms:W3CDTF">1997-01-24T11:07:25Z</dcterms:created>
  <dcterms:modified xsi:type="dcterms:W3CDTF">2015-05-28T10:46:20Z</dcterms:modified>
  <cp:category/>
  <cp:version/>
  <cp:contentType/>
  <cp:contentStatus/>
</cp:coreProperties>
</file>